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DieseArbeitsmappe"/>
  <mc:AlternateContent xmlns:mc="http://schemas.openxmlformats.org/markup-compatibility/2006">
    <mc:Choice Requires="x15">
      <x15ac:absPath xmlns:x15ac="http://schemas.microsoft.com/office/spreadsheetml/2010/11/ac" url="R:\_Corona Formulare\_Aktuelle Formulare\"/>
    </mc:Choice>
  </mc:AlternateContent>
  <xr:revisionPtr revIDLastSave="0" documentId="13_ncr:1_{2656E3FB-D2F6-41A4-8A43-D97595913048}" xr6:coauthVersionLast="45" xr6:coauthVersionMax="45" xr10:uidLastSave="{00000000-0000-0000-0000-000000000000}"/>
  <bookViews>
    <workbookView xWindow="31320" yWindow="300" windowWidth="17190" windowHeight="13455" xr2:uid="{00000000-000D-0000-FFFF-FFFF00000000}"/>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Deutsch!$A$1:$F$62</definedName>
    <definedName name="_xlnm.Print_Area" localSheetId="1">'FAQ D'!$A$1:$A$43</definedName>
    <definedName name="_xlnm.Print_Area" localSheetId="3">'FAQ F'!$A$1:$A$44</definedName>
    <definedName name="_xlnm.Print_Area" localSheetId="5">'FAQ I'!$A$1:$A$44</definedName>
    <definedName name="_xlnm.Print_Area" localSheetId="2">Francais!$A$1:$F$68</definedName>
    <definedName name="_xlnm.Print_Area" localSheetId="4">Italiano!$A$1:$F$62</definedName>
    <definedName name="OLE_LINK1" localSheetId="1">'FAQ D'!#REF!</definedName>
    <definedName name="Print_Area" localSheetId="0">Deutsch!$A$1:$F$62</definedName>
    <definedName name="Print_Area" localSheetId="1">'FAQ D'!$A$1:$A$44</definedName>
    <definedName name="Print_Area" localSheetId="3">'FAQ F'!$A$1:$A$44</definedName>
    <definedName name="Print_Area" localSheetId="5">'FAQ I'!$A$1:$A$44</definedName>
    <definedName name="Print_Area" localSheetId="2">Francais!$A$1:$F$68</definedName>
    <definedName name="Print_Area" localSheetId="4">Italiano!$A$1:$F$62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4" authorId="0" shapeId="0" xr:uid="{00000000-0006-0000-0000-000001000000}">
      <text>
        <r>
          <rPr>
            <sz val="9"/>
            <color indexed="81"/>
            <rFont val="Segoe UI"/>
            <family val="2"/>
          </rPr>
          <t xml:space="preserve">Name und Adresse des Betriebes </t>
        </r>
      </text>
    </comment>
    <comment ref="D4"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8" authorId="1" shapeId="0" xr:uid="{00000000-0006-0000-0000-000003000000}">
      <text>
        <r>
          <rPr>
            <sz val="9"/>
            <color indexed="81"/>
            <rFont val="Segoe UI"/>
            <family val="2"/>
          </rPr>
          <t xml:space="preserve">Gesamtbetrieb oder Betriebsabteilung gemäss Verfügung der kantonalen Amtsstelle.
</t>
        </r>
      </text>
    </comment>
    <comment ref="B9" authorId="1" shapeId="0" xr:uid="{00000000-0006-0000-0000-000004000000}">
      <text>
        <r>
          <rPr>
            <sz val="9"/>
            <color indexed="81"/>
            <rFont val="Segoe UI"/>
            <family val="2"/>
          </rPr>
          <t>Siehe Verfügung der kantonalen Amtsstelle; Abt.-Nr. nur bei Betriebsabteilungen vorhanden.</t>
        </r>
      </text>
    </comment>
    <comment ref="C15" authorId="0" shapeId="0" xr:uid="{00000000-0006-0000-0000-000005000000}">
      <text>
        <r>
          <rPr>
            <sz val="9"/>
            <color indexed="81"/>
            <rFont val="Segoe UI"/>
            <family val="2"/>
          </rPr>
          <t>Monat, für den Kurzarbeitsentschädigung beantragt wird.</t>
        </r>
      </text>
    </comment>
    <comment ref="F20" authorId="1" shapeId="0" xr:uid="{00000000-0006-0000-0000-00000600000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xr:uid="{00000000-0006-0000-0000-00000700000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xr:uid="{00000000-0006-0000-0000-000008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xr:uid="{00000000-0006-0000-0000-000009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xr:uid="{00000000-0006-0000-0000-00000A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xr:uid="{00000000-0006-0000-0000-00000B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200-000001000000}">
      <text>
        <r>
          <rPr>
            <sz val="9"/>
            <color indexed="81"/>
            <rFont val="Segoe UI"/>
            <family val="2"/>
          </rPr>
          <t>Nom de la caisse de chômage choisie par l'entreprise (figure également dans la décision de l'autorité cantonale).</t>
        </r>
      </text>
    </comment>
    <comment ref="B8" authorId="0" shapeId="0" xr:uid="{00000000-0006-0000-0200-000002000000}">
      <text>
        <r>
          <rPr>
            <sz val="9"/>
            <color indexed="81"/>
            <rFont val="Segoe UI"/>
            <family val="2"/>
          </rPr>
          <t>Entreprise ou secteur d'exploitation selon la décision de l'autorité cantonale.</t>
        </r>
      </text>
    </comment>
    <comment ref="B9" authorId="0" shapeId="0" xr:uid="{00000000-0006-0000-0200-000003000000}">
      <text>
        <r>
          <rPr>
            <sz val="9"/>
            <color indexed="81"/>
            <rFont val="Segoe UI"/>
            <family val="2"/>
          </rPr>
          <t xml:space="preserve">Voir décision de l'autorité cantonale.
</t>
        </r>
      </text>
    </comment>
    <comment ref="C15" authorId="0" shapeId="0" xr:uid="{00000000-0006-0000-0200-000004000000}">
      <text>
        <r>
          <rPr>
            <sz val="9"/>
            <color indexed="81"/>
            <rFont val="Segoe UI"/>
            <family val="2"/>
          </rPr>
          <t>Mois pour lequel une indemnité en cas de réduction de l'horaire de travail est demandée.</t>
        </r>
      </text>
    </comment>
    <comment ref="F20" authorId="0" shapeId="0" xr:uid="{00000000-0006-0000-0200-00000500000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xr:uid="{00000000-0006-0000-0200-00000600000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xr:uid="{00000000-0006-0000-0200-00000700000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xr:uid="{00000000-0006-0000-0200-00000800000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xr:uid="{00000000-0006-0000-0200-00000900000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xr:uid="{00000000-0006-0000-02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400-000001000000}">
      <text>
        <r>
          <rPr>
            <sz val="9"/>
            <color indexed="81"/>
            <rFont val="Segoe UI"/>
            <family val="2"/>
          </rPr>
          <t xml:space="preserve">Nome della cassa di disoccupazione scelta dall’azienda (figura anche sulla decisione del servizio cantonale).
</t>
        </r>
      </text>
    </comment>
    <comment ref="B8" authorId="0" shapeId="0" xr:uid="{00000000-0006-0000-0400-000002000000}">
      <text>
        <r>
          <rPr>
            <sz val="9"/>
            <color indexed="81"/>
            <rFont val="Segoe UI"/>
            <family val="2"/>
          </rPr>
          <t xml:space="preserve">Intera azienda o singolo reparto secondo la decisione del servizio cantonale.
</t>
        </r>
      </text>
    </comment>
    <comment ref="B9" authorId="0" shapeId="0" xr:uid="{00000000-0006-0000-0400-000003000000}">
      <text>
        <r>
          <rPr>
            <sz val="9"/>
            <color indexed="81"/>
            <rFont val="Segoe UI"/>
            <family val="2"/>
          </rPr>
          <t>Vedere decisione del servizio cantonale; num. reparto disponibile solo in caso di reparti aziendali.</t>
        </r>
      </text>
    </comment>
    <comment ref="C15" authorId="1" shapeId="0" xr:uid="{00000000-0006-0000-0400-000004000000}">
      <text>
        <r>
          <rPr>
            <sz val="9"/>
            <color indexed="81"/>
            <rFont val="Segoe UI"/>
            <family val="2"/>
          </rPr>
          <t>Mese per il quale si richiede l’indennità per lavoro ridotto.</t>
        </r>
      </text>
    </comment>
    <comment ref="F20" authorId="0" shapeId="0" xr:uid="{00000000-0006-0000-0400-00000500000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xr:uid="{00000000-0006-0000-0400-000006000000}">
      <text>
        <r>
          <rPr>
            <sz val="9"/>
            <color indexed="81"/>
            <rFont val="Segoe UI"/>
            <family val="2"/>
          </rPr>
          <t xml:space="preserve">Tutti i lavoratori che nel mese citato sopra (nel periodo approvato dal servizio cantonale) sono stati interessati dal lavoro ridotto. 
</t>
        </r>
      </text>
    </comment>
    <comment ref="F23" authorId="0" shapeId="0" xr:uid="{00000000-0006-0000-0400-00000700000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xr:uid="{00000000-0006-0000-0400-00000800000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xr:uid="{00000000-0006-0000-0400-00000900000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xr:uid="{00000000-0006-0000-0400-00000A00000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<sst xmlns="http://schemas.openxmlformats.org/spreadsheetml/2006/main" count="229" uniqueCount="211">
  <si>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</si>
  <si>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</si>
  <si>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</si>
  <si>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</si>
  <si>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</si>
  <si>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</si>
  <si>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</si>
  <si>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</si>
  <si>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</si>
  <si>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</si>
  <si>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</si>
  <si>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</si>
  <si>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</si>
  <si>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</si>
  <si>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</si>
  <si>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</si>
  <si>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</si>
  <si>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</si>
  <si>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</si>
  <si>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</si>
  <si>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</si>
  <si>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</si>
  <si>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</si>
  <si>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</si>
  <si>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</si>
  <si>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</si>
  <si>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</si>
  <si>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</si>
  <si>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</si>
  <si>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</si>
  <si>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</si>
  <si>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</si>
  <si>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</si>
  <si>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</si>
  <si>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</si>
  <si>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</si>
  <si>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</si>
  <si>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</si>
  <si>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</si>
  <si>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</si>
  <si>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</si>
  <si>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</si>
  <si>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</si>
  <si>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</si>
  <si>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</si>
  <si>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</si>
  <si>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</si>
  <si>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</si>
  <si>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</si>
  <si>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</si>
  <si>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</si>
  <si>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</si>
  <si>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</si>
  <si>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</si>
  <si>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</si>
  <si>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</si>
  <si>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</si>
  <si>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</si>
  <si>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</si>
  <si>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</si>
  <si>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</si>
  <si>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</si>
  <si>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</si>
  <si>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</si>
  <si>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</si>
  <si>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</si>
  <si>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</si>
  <si>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</si>
  <si>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</si>
  <si>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</si>
  <si>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</si>
  <si>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</si>
  <si>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</si>
  <si>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</si>
  <si>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</si>
  <si>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</si>
  <si>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</si>
  <si>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</si>
  <si>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</si>
  <si>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</si>
  <si>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</si>
  <si>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</si>
  <si>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</si>
  <si>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</si>
  <si>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</si>
  <si>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</si>
  <si>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</si>
  <si>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</si>
  <si>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</si>
  <si>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</si>
  <si>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</si>
  <si>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</si>
  <si>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</si>
  <si>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</si>
  <si>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</si>
  <si>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</si>
  <si>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</si>
  <si>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</si>
  <si>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</si>
  <si>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</si>
  <si>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</si>
  <si>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</si>
  <si>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</si>
  <si>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</si>
  <si>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</si>
  <si>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</si>
  <si>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</si>
  <si>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</si>
  <si>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</si>
  <si>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</si>
  <si>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</si>
  <si>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</si>
  <si>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</si>
  <si>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</si>
  <si>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</si>
  <si>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</si>
  <si>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</si>
  <si>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</si>
  <si>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</si>
  <si>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</si>
  <si>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</si>
  <si>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</si>
  <si>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</si>
  <si>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</si>
  <si>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</si>
  <si>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</si>
  <si>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</si>
  <si>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</si>
  <si>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</si>
  <si>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</si>
  <si>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</si>
  <si>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</si>
  <si>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</si>
  <si>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</si>
  <si>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</si>
  <si>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</si>
  <si>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</si>
  <si>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</si>
  <si>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</si>
  <si>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</si>
  <si>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</si>
  <si>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</si>
  <si>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</si>
  <si>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</si>
  <si>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</si>
  <si>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</si>
  <si>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</si>
  <si>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</si>
  <si>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</si>
  <si>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</si>
  <si>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</si>
  <si>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</si>
  <si>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</si>
  <si>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</si>
  <si>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</si>
  <si>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</si>
  <si>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</si>
  <si>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</si>
  <si>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</si>
  <si>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</si>
  <si>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</si>
  <si>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</si>
  <si>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</si>
  <si>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</si>
  <si>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</si>
  <si>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</si>
  <si>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</si>
  <si>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</si>
  <si>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</si>
  <si>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</si>
  <si>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</si>
  <si>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</si>
  <si>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</si>
  <si>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</si>
  <si>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</si>
  <si>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</si>
  <si>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</si>
  <si>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</si>
  <si>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</si>
  <si>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</si>
  <si>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</si>
  <si>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</si>
  <si>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</si>
  <si>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</si>
  <si>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</si>
  <si>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</si>
  <si>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 xml:space="preserve">Si la prise en compte des nouvelles catégories de personnes, soit les personnes avec pouvoirs de décision déterminants et/ou les apprentis, devait aboutir à une indemnité en cas de RHT plus basse que si le calcul avait été effectué sans ces groupes de personnes, il est correct de les omettre dans tous les champs du formulaire. </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</si>
  <si>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</si>
  <si>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</si>
  <si>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</si>
  <si>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</si>
  <si>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</si>
  <si>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</si>
  <si>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</si>
  <si>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</si>
  <si>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</si>
  <si>
    <t>Arbeitslosenkasse Kanton Zürich</t>
  </si>
  <si>
    <t>Scancenter</t>
  </si>
  <si>
    <t>Postfach 474</t>
  </si>
  <si>
    <t>8405 Winterthur</t>
  </si>
  <si>
    <t>Firma</t>
  </si>
  <si>
    <t>Strasse Nr.</t>
  </si>
  <si>
    <t>9999 Ort</t>
  </si>
  <si>
    <t>00000000 (gem. Verfügung)</t>
  </si>
  <si>
    <t>Gesamtbetrieb (gem. Verfügung)</t>
  </si>
  <si>
    <t>Vorname Name</t>
  </si>
  <si>
    <t>044 000 00 00</t>
  </si>
  <si>
    <t>name@firma.ch</t>
  </si>
  <si>
    <t>Ort, 31.12.1999</t>
  </si>
  <si>
    <t>CH</t>
  </si>
  <si>
    <t>Monat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</si>
</sst>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4">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0" fontId="0" fillId="0" borderId="0" xfId="0" applyFont="1" applyFill="1" applyAlignment="1">
      <alignment horizontal="justify" vertical="top" wrapText="1"/>
    </xf>
    <xf numFmtId="0" fontId="4" fillId="0" borderId="0" xfId="0" applyFont="1" applyAlignment="1">
      <alignment horizontal="left"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 fillId="0" borderId="0" xfId="0" applyFont="1" applyFill="1" applyAlignment="1">
      <alignment horizontal="justify" vertical="top" wrapText="1"/>
    </xf>
    <xf numFmtId="0" fontId="5" fillId="0" borderId="0" xfId="0" applyFont="1" applyFill="1" applyBorder="1" applyAlignment="1">
      <alignment horizontal="righ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5" fillId="0" borderId="2" xfId="0" applyFont="1" applyFill="1" applyBorder="1" applyAlignment="1">
      <alignment horizontal="left" vertical="center"/>
    </xf>
    <xf numFmtId="0" fontId="5" fillId="0" borderId="5" xfId="0" applyFont="1" applyFill="1" applyBorder="1" applyAlignment="1">
      <alignment horizontal="right" vertical="center"/>
    </xf>
    <xf numFmtId="49" fontId="25" fillId="0" borderId="0" xfId="0" applyNumberFormat="1" applyFont="1" applyAlignment="1">
      <alignment horizontal="justify"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3" fillId="0" borderId="0" xfId="0" applyFont="1" applyFill="1" applyAlignment="1">
      <alignment horizontal="left" vertical="top"/>
    </xf>
    <xf numFmtId="0" fontId="1" fillId="0" borderId="7" xfId="0" applyFont="1" applyBorder="1" applyAlignment="1">
      <alignment horizont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0" fontId="22" fillId="0" borderId="7" xfId="0" applyFont="1" applyFill="1" applyBorder="1" applyAlignment="1">
      <alignment horizontal="center" vertical="center" wrapText="1"/>
    </xf>
    <xf numFmtId="0" fontId="1" fillId="0" borderId="0" xfId="0" applyFont="1" applyAlignment="1">
      <alignment horizontal="left" vertical="top" wrapText="1"/>
    </xf>
    <xf numFmtId="0" fontId="23" fillId="0" borderId="0" xfId="0" applyFont="1" applyAlignment="1">
      <alignment horizontal="left" vertical="top"/>
    </xf>
    <xf numFmtId="0" fontId="5" fillId="0" borderId="2" xfId="0" applyFont="1" applyBorder="1" applyAlignment="1">
      <alignment horizontal="left" vertical="center"/>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0" fontId="7" fillId="0" borderId="0" xfId="0" applyFont="1" applyAlignment="1">
      <alignment horizontal="left" vertical="center" wrapText="1"/>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62"/>
  <sheetViews>
    <sheetView showGridLines="0" tabSelected="1" showWhiteSpace="0" zoomScaleNormal="100" workbookViewId="0">
      <selection activeCell="A60" sqref="A60:B60"/>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7" t="s">
        <v>108</v>
      </c>
      <c r="B1" s="117"/>
      <c r="C1" s="117"/>
      <c r="D1" s="117"/>
      <c r="E1" s="117"/>
      <c r="F1" s="117"/>
      <c r="G1" s="4"/>
      <c r="H1" s="4"/>
      <c r="I1" s="4"/>
      <c r="J1" s="5"/>
    </row>
    <row r="2" spans="1:10" ht="12.75" customHeight="1" x14ac:dyDescent="0.2">
      <c r="A2" s="134" t="s">
        <v>104</v>
      </c>
      <c r="B2" s="134"/>
      <c r="C2" s="134"/>
      <c r="D2" s="134"/>
      <c r="E2" s="134"/>
      <c r="F2" s="134"/>
      <c r="G2" s="4"/>
      <c r="H2" s="4"/>
      <c r="I2" s="4"/>
      <c r="J2" s="5"/>
    </row>
    <row r="3" spans="1:10" s="6" customFormat="1" ht="18.75" customHeight="1" x14ac:dyDescent="0.2">
      <c r="A3" s="21" t="s">
        <v>6</v>
      </c>
      <c r="B3" s="22"/>
      <c r="C3" s="22"/>
      <c r="D3" s="47" t="s">
        <v>4</v>
      </c>
      <c r="E3" s="22"/>
      <c r="F3" s="23"/>
    </row>
    <row r="4" spans="1:10" s="6" customFormat="1" ht="18.75" customHeight="1" x14ac:dyDescent="0.2">
      <c r="A4" s="129" t="s">
        <v>200</v>
      </c>
      <c r="B4" s="130"/>
      <c r="C4" s="131"/>
      <c r="D4" s="120" t="s">
        <v>196</v>
      </c>
      <c r="E4" s="120"/>
      <c r="F4" s="121"/>
    </row>
    <row r="5" spans="1:10" s="6" customFormat="1" ht="18.75" customHeight="1" x14ac:dyDescent="0.2">
      <c r="A5" s="129" t="s">
        <v>201</v>
      </c>
      <c r="B5" s="130"/>
      <c r="C5" s="131"/>
      <c r="D5" s="122" t="s">
        <v>197</v>
      </c>
      <c r="E5" s="122"/>
      <c r="F5" s="123"/>
    </row>
    <row r="6" spans="1:10" s="6" customFormat="1" ht="18.75" customHeight="1" x14ac:dyDescent="0.2">
      <c r="A6" s="129" t="s">
        <v>202</v>
      </c>
      <c r="B6" s="130"/>
      <c r="C6" s="131"/>
      <c r="D6" s="122" t="s">
        <v>198</v>
      </c>
      <c r="E6" s="122"/>
      <c r="F6" s="123"/>
    </row>
    <row r="7" spans="1:10" s="6" customFormat="1" ht="18.75" customHeight="1" x14ac:dyDescent="0.2">
      <c r="A7" s="129"/>
      <c r="B7" s="130"/>
      <c r="C7" s="131"/>
      <c r="D7" s="124" t="s">
        <v>199</v>
      </c>
      <c r="E7" s="124"/>
      <c r="F7" s="125"/>
    </row>
    <row r="8" spans="1:10" s="6" customFormat="1" ht="18.75" customHeight="1" x14ac:dyDescent="0.2">
      <c r="A8" s="26" t="s">
        <v>5</v>
      </c>
      <c r="B8" s="132" t="s">
        <v>204</v>
      </c>
      <c r="C8" s="133"/>
      <c r="D8" s="48"/>
      <c r="E8" s="24"/>
      <c r="F8" s="25"/>
    </row>
    <row r="9" spans="1:10" s="6" customFormat="1" ht="18.75" customHeight="1" x14ac:dyDescent="0.2">
      <c r="A9" s="27" t="s">
        <v>8</v>
      </c>
      <c r="B9" s="106" t="s">
        <v>203</v>
      </c>
      <c r="C9" s="107"/>
      <c r="D9" s="49"/>
      <c r="E9" s="29"/>
      <c r="F9" s="30"/>
    </row>
    <row r="10" spans="1:10" s="6" customFormat="1" ht="18.75" customHeight="1" x14ac:dyDescent="0.2">
      <c r="A10" s="26" t="s">
        <v>9</v>
      </c>
      <c r="B10" s="106" t="s">
        <v>205</v>
      </c>
      <c r="C10" s="107"/>
      <c r="D10" s="49"/>
      <c r="E10" s="29"/>
      <c r="F10" s="30"/>
    </row>
    <row r="11" spans="1:10" s="6" customFormat="1" ht="18.75" customHeight="1" x14ac:dyDescent="0.2">
      <c r="A11" s="26" t="s">
        <v>10</v>
      </c>
      <c r="B11" s="106" t="s">
        <v>206</v>
      </c>
      <c r="C11" s="107"/>
      <c r="D11" s="49"/>
      <c r="E11" s="29"/>
      <c r="F11" s="30"/>
    </row>
    <row r="12" spans="1:10" s="6" customFormat="1" ht="18.75" customHeight="1" x14ac:dyDescent="0.2">
      <c r="A12" s="26" t="s">
        <v>107</v>
      </c>
      <c r="B12" s="106" t="s">
        <v>207</v>
      </c>
      <c r="C12" s="107"/>
      <c r="D12" s="49"/>
      <c r="E12" s="29"/>
      <c r="F12" s="30"/>
    </row>
    <row r="13" spans="1:10" s="6" customFormat="1" ht="18.75" customHeight="1" x14ac:dyDescent="0.2">
      <c r="A13" s="26" t="s">
        <v>11</v>
      </c>
      <c r="B13" s="24"/>
      <c r="C13" s="29"/>
      <c r="D13" s="29"/>
      <c r="E13" s="29"/>
      <c r="F13" s="30"/>
    </row>
    <row r="14" spans="1:10" s="6" customFormat="1" ht="21.75" customHeight="1" x14ac:dyDescent="0.2">
      <c r="A14" s="126" t="s">
        <v>209</v>
      </c>
      <c r="B14" s="127"/>
      <c r="C14" s="127"/>
      <c r="D14" s="127"/>
      <c r="E14" s="127"/>
      <c r="F14" s="128"/>
    </row>
    <row r="15" spans="1:10" s="32" customFormat="1" ht="37.5" customHeight="1" x14ac:dyDescent="0.2">
      <c r="A15" s="12" t="s">
        <v>7</v>
      </c>
      <c r="B15" s="13"/>
      <c r="C15" s="118" t="s">
        <v>210</v>
      </c>
      <c r="D15" s="118"/>
      <c r="E15" s="118"/>
      <c r="F15" s="119"/>
    </row>
    <row r="16" spans="1:10" ht="8.25" customHeight="1" x14ac:dyDescent="0.2">
      <c r="A16" s="1"/>
    </row>
    <row r="17" spans="1:11" ht="21" customHeight="1" x14ac:dyDescent="0.2">
      <c r="A17" s="108" t="s">
        <v>32</v>
      </c>
      <c r="B17" s="108"/>
      <c r="C17" s="108"/>
      <c r="D17" s="108"/>
      <c r="E17" s="108"/>
      <c r="F17" s="108"/>
      <c r="G17" s="3"/>
    </row>
    <row r="18" spans="1:11" ht="12.6" customHeight="1" x14ac:dyDescent="0.2">
      <c r="A18" s="31"/>
      <c r="B18" s="31"/>
      <c r="C18" s="31"/>
      <c r="D18" s="31"/>
      <c r="E18" s="31"/>
      <c r="F18" s="31"/>
      <c r="G18" s="3"/>
    </row>
    <row r="19" spans="1:11" ht="25.5" customHeight="1" x14ac:dyDescent="0.2">
      <c r="A19" s="109" t="s">
        <v>0</v>
      </c>
      <c r="B19" s="109"/>
      <c r="C19" s="109"/>
      <c r="D19" s="109"/>
      <c r="E19" s="2"/>
      <c r="F19" s="16"/>
      <c r="G19" s="3"/>
    </row>
    <row r="20" spans="1:11" ht="25.5" customHeight="1" x14ac:dyDescent="0.2">
      <c r="A20" s="39" t="s">
        <v>25</v>
      </c>
      <c r="B20" s="37"/>
      <c r="C20" s="37"/>
      <c r="D20" s="37"/>
      <c r="E20" s="28"/>
      <c r="F20" s="40">
        <v>0</v>
      </c>
      <c r="G20" s="3"/>
    </row>
    <row r="21" spans="1:11" ht="25.5" customHeight="1" x14ac:dyDescent="0.2">
      <c r="A21" s="39" t="s">
        <v>30</v>
      </c>
      <c r="B21" s="37"/>
      <c r="C21" s="37"/>
      <c r="D21" s="105" t="str">
        <f>IF($F$21&gt;$F$20,"Fehler Anzahl","")</f>
        <v/>
      </c>
      <c r="E21" s="110"/>
      <c r="F21" s="40">
        <v>0</v>
      </c>
      <c r="G21" s="3"/>
      <c r="I21" s="105"/>
      <c r="J21" s="105"/>
      <c r="K21" s="53"/>
    </row>
    <row r="22" spans="1:11" ht="15" customHeight="1" x14ac:dyDescent="0.2">
      <c r="A22" s="39"/>
      <c r="B22" s="37"/>
      <c r="C22" s="37"/>
      <c r="D22" s="37"/>
      <c r="E22" s="28"/>
      <c r="F22" s="38"/>
      <c r="G22" s="3"/>
    </row>
    <row r="23" spans="1:11" ht="25.5" customHeight="1" x14ac:dyDescent="0.2">
      <c r="A23" s="93" t="s">
        <v>28</v>
      </c>
      <c r="B23" s="93"/>
      <c r="C23" s="93"/>
      <c r="D23" s="93"/>
      <c r="E23" s="15" t="s">
        <v>12</v>
      </c>
      <c r="F23" s="34">
        <v>0</v>
      </c>
      <c r="G23" s="7"/>
    </row>
    <row r="24" spans="1:11" ht="25.5" customHeight="1" x14ac:dyDescent="0.2">
      <c r="A24" s="93" t="s">
        <v>29</v>
      </c>
      <c r="B24" s="93"/>
      <c r="C24" s="93"/>
      <c r="D24" s="93"/>
      <c r="E24" s="15" t="s">
        <v>12</v>
      </c>
      <c r="F24" s="34">
        <v>0</v>
      </c>
      <c r="G24" s="7"/>
    </row>
    <row r="25" spans="1:11" ht="25.5" customHeight="1" x14ac:dyDescent="0.2">
      <c r="A25" s="100" t="s">
        <v>13</v>
      </c>
      <c r="B25" s="100"/>
      <c r="C25" s="100"/>
      <c r="D25" s="100"/>
      <c r="E25" s="15"/>
      <c r="F25" s="36" t="e">
        <f>IF(F24&gt;F23,"Fehler Stunden",F24/F23)</f>
        <v>#DIV/0!</v>
      </c>
      <c r="G25" s="8"/>
    </row>
    <row r="26" spans="1:11" ht="16.5" customHeight="1" x14ac:dyDescent="0.2">
      <c r="A26" s="3"/>
      <c r="B26" s="3"/>
      <c r="C26" s="3"/>
      <c r="D26" s="3"/>
      <c r="E26" s="3"/>
      <c r="F26" s="18" t="s">
        <v>16</v>
      </c>
      <c r="G26" s="9"/>
    </row>
    <row r="27" spans="1:11" ht="25.5" customHeight="1" x14ac:dyDescent="0.2">
      <c r="A27" s="109" t="s">
        <v>1</v>
      </c>
      <c r="B27" s="109"/>
      <c r="C27" s="109"/>
      <c r="D27" s="109"/>
      <c r="E27" s="2"/>
      <c r="F27" s="16"/>
      <c r="G27" s="10"/>
      <c r="I27" s="95"/>
      <c r="J27" s="95"/>
      <c r="K27" s="95"/>
    </row>
    <row r="28" spans="1:11" ht="44.25" customHeight="1" x14ac:dyDescent="0.2">
      <c r="A28" s="93" t="s">
        <v>92</v>
      </c>
      <c r="B28" s="93"/>
      <c r="C28" s="93"/>
      <c r="D28" s="93"/>
      <c r="E28" s="17" t="s">
        <v>14</v>
      </c>
      <c r="F28" s="34">
        <v>0</v>
      </c>
      <c r="G28" s="3"/>
    </row>
    <row r="29" spans="1:11" ht="25.5" customHeight="1" x14ac:dyDescent="0.2">
      <c r="A29" s="93" t="s">
        <v>31</v>
      </c>
      <c r="B29" s="93"/>
      <c r="C29" s="93"/>
      <c r="D29" s="93"/>
      <c r="E29" s="17" t="s">
        <v>14</v>
      </c>
      <c r="F29" s="14" t="e">
        <f>ROUND(IF(F28&gt;F20*12350,"",F28*F25)*20,0)/20</f>
        <v>#DIV/0!</v>
      </c>
      <c r="G29" s="98"/>
      <c r="H29" s="99"/>
    </row>
    <row r="30" spans="1:11" ht="30" customHeight="1" x14ac:dyDescent="0.2">
      <c r="A30" s="116" t="str">
        <f>IF($F$28&gt;$F$20*12350,"AHV-pflichtige Lohnsumme übersteigt max. möglichen Betrag   'Anzahl Arbeitnehmende x max. Fr. 12'350'","")</f>
        <v/>
      </c>
      <c r="B30" s="116"/>
      <c r="C30" s="116"/>
      <c r="D30" s="116"/>
      <c r="E30" s="116"/>
      <c r="F30" s="116"/>
      <c r="G30" s="3"/>
    </row>
    <row r="31" spans="1:11" ht="25.5" customHeight="1" x14ac:dyDescent="0.2">
      <c r="A31" s="109" t="s">
        <v>2</v>
      </c>
      <c r="B31" s="109"/>
      <c r="C31" s="109"/>
      <c r="D31" s="109"/>
      <c r="E31" s="2"/>
      <c r="F31" s="16"/>
      <c r="G31" s="10"/>
    </row>
    <row r="32" spans="1:11" ht="25.5" customHeight="1" x14ac:dyDescent="0.2">
      <c r="A32" s="100" t="s">
        <v>23</v>
      </c>
      <c r="B32" s="100"/>
      <c r="C32" s="100"/>
      <c r="D32" s="100"/>
      <c r="E32" s="17" t="s">
        <v>14</v>
      </c>
      <c r="F32" s="14" t="e">
        <f>ROUND(IF(F29="","",F29*0.8)*20,0)/20</f>
        <v>#DIV/0!</v>
      </c>
      <c r="G32" s="101"/>
      <c r="H32" s="102"/>
    </row>
    <row r="33" spans="1:14" ht="31.5" customHeight="1" thickBot="1" x14ac:dyDescent="0.25">
      <c r="A33" s="93" t="s">
        <v>15</v>
      </c>
      <c r="B33" s="100"/>
      <c r="C33" s="100"/>
      <c r="D33" s="100"/>
      <c r="E33" s="17" t="s">
        <v>14</v>
      </c>
      <c r="F33" s="20" t="e">
        <f>ROUND(IF(F28="","",F29*6.375%)*20,0)/20</f>
        <v>#DIV/0!</v>
      </c>
      <c r="G33" s="101"/>
      <c r="H33" s="102"/>
    </row>
    <row r="34" spans="1:14" ht="36" customHeight="1" thickBot="1" x14ac:dyDescent="0.25">
      <c r="A34" s="112" t="s">
        <v>3</v>
      </c>
      <c r="B34" s="113"/>
      <c r="C34" s="113"/>
      <c r="D34" s="113"/>
      <c r="E34" s="19" t="s">
        <v>14</v>
      </c>
      <c r="F34" s="35" t="e">
        <f>IF(F25&lt;0.1,"Mindestausfall nicht erreicht",ROUND(SUM(F32:F33)*20,0)/20)</f>
        <v>#DIV/0!</v>
      </c>
      <c r="G34" s="103"/>
      <c r="H34" s="102"/>
    </row>
    <row r="35" spans="1:14" ht="15" x14ac:dyDescent="0.2">
      <c r="A35" s="1"/>
      <c r="B35" s="1"/>
      <c r="C35" s="1"/>
      <c r="D35" s="1"/>
      <c r="E35" s="1"/>
      <c r="F35" s="11"/>
    </row>
    <row r="36" spans="1:14" ht="15" x14ac:dyDescent="0.2">
      <c r="A36" s="1"/>
      <c r="B36" s="1"/>
      <c r="C36" s="1"/>
      <c r="D36" s="1"/>
      <c r="E36" s="1"/>
      <c r="F36" s="11"/>
    </row>
    <row r="37" spans="1:14" ht="15" x14ac:dyDescent="0.2">
      <c r="A37" s="1"/>
      <c r="B37" s="1"/>
      <c r="C37" s="1"/>
      <c r="D37" s="1"/>
      <c r="E37" s="1"/>
      <c r="F37" s="11"/>
    </row>
    <row r="38" spans="1:14" s="46" customFormat="1" x14ac:dyDescent="0.2">
      <c r="A38" s="85" t="s">
        <v>26</v>
      </c>
      <c r="B38" s="54"/>
      <c r="C38" s="54"/>
      <c r="D38" s="54"/>
      <c r="E38" s="54"/>
      <c r="F38" s="55"/>
    </row>
    <row r="39" spans="1:14" s="46" customFormat="1" ht="47.25" customHeight="1" x14ac:dyDescent="0.2">
      <c r="A39" s="114" t="s">
        <v>113</v>
      </c>
      <c r="B39" s="114"/>
      <c r="C39" s="114"/>
      <c r="D39" s="114"/>
      <c r="E39" s="114"/>
      <c r="F39" s="114"/>
    </row>
    <row r="40" spans="1:14" s="46" customFormat="1" x14ac:dyDescent="0.2">
      <c r="A40" s="85" t="s">
        <v>109</v>
      </c>
      <c r="B40" s="54"/>
      <c r="C40" s="54"/>
      <c r="D40" s="54"/>
      <c r="E40" s="54"/>
      <c r="F40" s="55"/>
    </row>
    <row r="41" spans="1:14" s="46" customFormat="1" ht="179.25" customHeight="1" x14ac:dyDescent="0.2">
      <c r="A41" s="104" t="s">
        <v>114</v>
      </c>
      <c r="B41" s="104"/>
      <c r="C41" s="104"/>
      <c r="D41" s="104"/>
      <c r="E41" s="104"/>
      <c r="F41" s="104"/>
    </row>
    <row r="42" spans="1:14" s="46" customFormat="1" x14ac:dyDescent="0.2">
      <c r="A42" s="85" t="s">
        <v>27</v>
      </c>
      <c r="B42" s="54"/>
      <c r="C42" s="54"/>
      <c r="D42" s="54"/>
      <c r="E42" s="54"/>
      <c r="F42" s="55"/>
    </row>
    <row r="43" spans="1:14" s="46" customFormat="1" ht="102" customHeight="1" x14ac:dyDescent="0.2">
      <c r="A43" s="104" t="s">
        <v>111</v>
      </c>
      <c r="B43" s="104"/>
      <c r="C43" s="104"/>
      <c r="D43" s="104"/>
      <c r="E43" s="104"/>
      <c r="F43" s="104"/>
      <c r="G43" s="97"/>
      <c r="H43" s="97"/>
      <c r="I43" s="97"/>
      <c r="J43" s="97"/>
      <c r="K43" s="97"/>
      <c r="L43" s="97"/>
      <c r="M43" s="97"/>
      <c r="N43" s="97"/>
    </row>
    <row r="44" spans="1:14" s="46" customFormat="1" x14ac:dyDescent="0.2">
      <c r="A44" s="85" t="s">
        <v>160</v>
      </c>
      <c r="B44" s="54"/>
      <c r="C44" s="54"/>
      <c r="D44" s="54"/>
      <c r="E44" s="54"/>
      <c r="F44" s="55"/>
    </row>
    <row r="45" spans="1:14" s="46" customFormat="1" ht="64.5" customHeight="1" x14ac:dyDescent="0.2">
      <c r="A45" s="104" t="s">
        <v>165</v>
      </c>
      <c r="B45" s="104"/>
      <c r="C45" s="104"/>
      <c r="D45" s="104"/>
      <c r="E45" s="104"/>
      <c r="F45" s="104"/>
    </row>
    <row r="46" spans="1:14" s="46" customFormat="1" x14ac:dyDescent="0.2">
      <c r="A46" s="62" t="s">
        <v>112</v>
      </c>
      <c r="B46" s="56"/>
      <c r="C46" s="56"/>
      <c r="D46" s="56"/>
      <c r="E46" s="56"/>
      <c r="F46" s="57"/>
    </row>
    <row r="47" spans="1:14" s="46" customFormat="1" ht="63" customHeight="1" x14ac:dyDescent="0.2">
      <c r="A47" s="104" t="s">
        <v>161</v>
      </c>
      <c r="B47" s="104"/>
      <c r="C47" s="104"/>
      <c r="D47" s="104"/>
      <c r="E47" s="104"/>
      <c r="F47" s="104"/>
    </row>
    <row r="48" spans="1:14" s="46" customFormat="1" x14ac:dyDescent="0.2">
      <c r="A48" s="85" t="s">
        <v>94</v>
      </c>
      <c r="B48" s="54"/>
      <c r="C48" s="54"/>
      <c r="D48" s="54"/>
      <c r="E48" s="54"/>
      <c r="F48" s="55"/>
    </row>
    <row r="49" spans="1:6" s="46" customFormat="1" ht="31.5" customHeight="1" x14ac:dyDescent="0.2">
      <c r="A49" s="104" t="s">
        <v>18</v>
      </c>
      <c r="B49" s="104"/>
      <c r="C49" s="104"/>
      <c r="D49" s="104"/>
      <c r="E49" s="104"/>
      <c r="F49" s="104"/>
    </row>
    <row r="50" spans="1:6" s="46" customFormat="1" ht="5.25" customHeight="1" x14ac:dyDescent="0.2">
      <c r="A50" s="56"/>
      <c r="B50" s="56"/>
      <c r="C50" s="56"/>
      <c r="D50" s="56"/>
      <c r="E50" s="56"/>
      <c r="F50" s="57"/>
    </row>
    <row r="51" spans="1:6" s="46" customFormat="1" ht="48" customHeight="1" x14ac:dyDescent="0.2">
      <c r="A51" s="104" t="s">
        <v>110</v>
      </c>
      <c r="B51" s="104"/>
      <c r="C51" s="104"/>
      <c r="D51" s="104"/>
      <c r="E51" s="104"/>
      <c r="F51" s="104"/>
    </row>
    <row r="52" spans="1:6" s="46" customFormat="1" x14ac:dyDescent="0.2">
      <c r="A52" s="85" t="s">
        <v>95</v>
      </c>
      <c r="B52" s="54"/>
      <c r="C52" s="54"/>
      <c r="D52" s="54"/>
      <c r="E52" s="54"/>
      <c r="F52" s="55"/>
    </row>
    <row r="53" spans="1:6" s="46" customFormat="1" ht="44.25" customHeight="1" x14ac:dyDescent="0.2">
      <c r="A53" s="104" t="s">
        <v>19</v>
      </c>
      <c r="B53" s="104"/>
      <c r="C53" s="104"/>
      <c r="D53" s="104"/>
      <c r="E53" s="104"/>
      <c r="F53" s="104"/>
    </row>
    <row r="54" spans="1:6" s="46" customFormat="1" x14ac:dyDescent="0.2">
      <c r="A54" s="56" t="s">
        <v>24</v>
      </c>
      <c r="B54" s="56"/>
      <c r="C54" s="56"/>
      <c r="D54" s="56"/>
      <c r="E54" s="56"/>
      <c r="F54" s="57"/>
    </row>
    <row r="55" spans="1:6" s="46" customFormat="1" ht="6" customHeight="1" x14ac:dyDescent="0.2">
      <c r="A55" s="56"/>
      <c r="B55" s="56"/>
      <c r="C55" s="56"/>
      <c r="D55" s="56"/>
      <c r="E55" s="56"/>
      <c r="F55" s="57"/>
    </row>
    <row r="56" spans="1:6" s="46" customFormat="1" x14ac:dyDescent="0.2">
      <c r="A56" s="96" t="s">
        <v>97</v>
      </c>
      <c r="B56" s="96"/>
      <c r="C56" s="96"/>
      <c r="D56" s="96"/>
      <c r="E56" s="96"/>
      <c r="F56" s="96"/>
    </row>
    <row r="57" spans="1:6" s="46" customFormat="1" ht="15.75" customHeight="1" x14ac:dyDescent="0.2">
      <c r="A57" s="58"/>
      <c r="B57" s="58"/>
      <c r="C57" s="58"/>
      <c r="D57" s="58"/>
      <c r="E57" s="58"/>
      <c r="F57" s="58"/>
    </row>
    <row r="58" spans="1:6" s="46" customFormat="1" x14ac:dyDescent="0.2">
      <c r="A58" s="54" t="s">
        <v>20</v>
      </c>
      <c r="B58" s="54"/>
      <c r="C58" s="54"/>
      <c r="D58" s="54" t="s">
        <v>21</v>
      </c>
      <c r="E58" s="54"/>
      <c r="F58" s="54"/>
    </row>
    <row r="59" spans="1:6" s="46" customFormat="1" x14ac:dyDescent="0.2">
      <c r="A59" s="115"/>
      <c r="B59" s="115"/>
      <c r="C59" s="54"/>
      <c r="D59" s="54"/>
      <c r="E59" s="54"/>
      <c r="F59" s="54"/>
    </row>
    <row r="60" spans="1:6" s="46" customFormat="1" ht="15" customHeight="1" x14ac:dyDescent="0.2">
      <c r="A60" s="94" t="s">
        <v>208</v>
      </c>
      <c r="B60" s="94"/>
      <c r="C60" s="58"/>
      <c r="D60" s="58"/>
      <c r="E60" s="58"/>
      <c r="F60" s="58"/>
    </row>
    <row r="61" spans="1:6" s="46" customFormat="1" ht="12" customHeight="1" x14ac:dyDescent="0.2">
      <c r="A61" s="58"/>
      <c r="B61" s="58"/>
      <c r="C61" s="58"/>
      <c r="D61" s="58"/>
      <c r="E61" s="58"/>
      <c r="F61" s="58"/>
    </row>
    <row r="62" spans="1:6" s="46" customFormat="1" ht="35.25" customHeight="1" x14ac:dyDescent="0.2">
      <c r="A62" s="59" t="s">
        <v>17</v>
      </c>
      <c r="B62" s="111" t="s">
        <v>96</v>
      </c>
      <c r="C62" s="111"/>
      <c r="D62" s="111"/>
      <c r="E62" s="111"/>
      <c r="F62" s="111"/>
    </row>
  </sheetData>
  <sheetProtection password="8E1A" sheet="1" selectLockedCells="1"/>
  <mergeCells count="50">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 ref="B62:F62"/>
    <mergeCell ref="A27:D27"/>
    <mergeCell ref="A31:D31"/>
    <mergeCell ref="A32:D32"/>
    <mergeCell ref="A33:D33"/>
    <mergeCell ref="A34:D34"/>
    <mergeCell ref="A39:F39"/>
    <mergeCell ref="A47:F47"/>
    <mergeCell ref="A43:F43"/>
    <mergeCell ref="A49:F49"/>
    <mergeCell ref="A53:F53"/>
    <mergeCell ref="A59:B59"/>
    <mergeCell ref="A51:F51"/>
    <mergeCell ref="A30:F30"/>
    <mergeCell ref="A41:F41"/>
    <mergeCell ref="I21:J21"/>
    <mergeCell ref="B12:C12"/>
    <mergeCell ref="A17:F17"/>
    <mergeCell ref="A19:D19"/>
    <mergeCell ref="D21:E21"/>
    <mergeCell ref="A23:D23"/>
    <mergeCell ref="A28:D28"/>
    <mergeCell ref="A29:D29"/>
    <mergeCell ref="A60:B60"/>
    <mergeCell ref="I27:K27"/>
    <mergeCell ref="A56:F56"/>
    <mergeCell ref="G43:N43"/>
    <mergeCell ref="G29:H29"/>
    <mergeCell ref="A25:D25"/>
    <mergeCell ref="A24:D24"/>
    <mergeCell ref="G32:H32"/>
    <mergeCell ref="G33:H33"/>
    <mergeCell ref="G34:H34"/>
    <mergeCell ref="A45:F45"/>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 xml:space="preserve">&amp;L&amp;10Arbeitslosenversicherung
</oddHeader>
    <oddFooter>&amp;R&amp;9KAE-COVID-19 (V 20.04.2020)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3"/>
  <sheetViews>
    <sheetView showGridLines="0" zoomScaleNormal="100" workbookViewId="0">
      <selection activeCell="A4" sqref="A4:C4"/>
    </sheetView>
  </sheetViews>
  <sheetFormatPr baseColWidth="10" defaultRowHeight="14.25" x14ac:dyDescent="0.2"/>
  <cols>
    <col min="1" max="1" width="96.875" style="74" customWidth="1"/>
  </cols>
  <sheetData>
    <row r="1" spans="1:1" ht="36" customHeight="1" x14ac:dyDescent="0.2">
      <c r="A1" s="84" t="s">
        <v>137</v>
      </c>
    </row>
    <row r="2" spans="1:1" ht="20.25" customHeight="1" x14ac:dyDescent="0.2">
      <c r="A2" s="89" t="s">
        <v>139</v>
      </c>
    </row>
    <row r="3" spans="1:1" ht="142.5" x14ac:dyDescent="0.2">
      <c r="A3" s="77" t="s">
        <v>146</v>
      </c>
    </row>
    <row r="4" spans="1:1" s="81" customFormat="1" x14ac:dyDescent="0.2">
      <c r="A4" s="80"/>
    </row>
    <row r="5" spans="1:1" ht="54.75" customHeight="1" x14ac:dyDescent="0.2">
      <c r="A5" s="88" t="s">
        <v>140</v>
      </c>
    </row>
    <row r="6" spans="1:1" ht="71.25" x14ac:dyDescent="0.2">
      <c r="A6" s="75" t="s">
        <v>138</v>
      </c>
    </row>
    <row r="7" spans="1:1" x14ac:dyDescent="0.2">
      <c r="A7" s="75"/>
    </row>
    <row r="8" spans="1:1" s="76" customFormat="1" ht="38.25" customHeight="1" x14ac:dyDescent="0.2">
      <c r="A8" s="89" t="s">
        <v>141</v>
      </c>
    </row>
    <row r="9" spans="1:1" ht="102.75" customHeight="1" x14ac:dyDescent="0.2">
      <c r="A9" s="78" t="s">
        <v>147</v>
      </c>
    </row>
    <row r="10" spans="1:1" x14ac:dyDescent="0.2">
      <c r="A10" s="75"/>
    </row>
    <row r="11" spans="1:1" s="5" customFormat="1" ht="33" customHeight="1" x14ac:dyDescent="0.2">
      <c r="A11" s="90" t="s">
        <v>143</v>
      </c>
    </row>
    <row r="12" spans="1:1" ht="71.25" x14ac:dyDescent="0.2">
      <c r="A12" s="79" t="s">
        <v>142</v>
      </c>
    </row>
    <row r="13" spans="1:1" x14ac:dyDescent="0.2">
      <c r="A13" s="79"/>
    </row>
    <row r="14" spans="1:1" ht="20.25" customHeight="1" x14ac:dyDescent="0.2">
      <c r="A14" s="89" t="s">
        <v>148</v>
      </c>
    </row>
    <row r="15" spans="1:1" ht="47.25" customHeight="1" x14ac:dyDescent="0.2">
      <c r="A15" s="78" t="s">
        <v>144</v>
      </c>
    </row>
    <row r="16" spans="1:1" ht="106.5" customHeight="1" x14ac:dyDescent="0.2">
      <c r="A16" s="78" t="s">
        <v>145</v>
      </c>
    </row>
    <row r="17" spans="1:1" ht="91.5" customHeight="1" x14ac:dyDescent="0.2">
      <c r="A17" s="78" t="s">
        <v>173</v>
      </c>
    </row>
    <row r="18" spans="1:1" ht="57" x14ac:dyDescent="0.2">
      <c r="A18" s="78" t="s">
        <v>150</v>
      </c>
    </row>
    <row r="19" spans="1:1" x14ac:dyDescent="0.2">
      <c r="A19" s="79"/>
    </row>
    <row r="20" spans="1:1" s="5" customFormat="1" ht="61.5" customHeight="1" x14ac:dyDescent="0.2">
      <c r="A20" s="90" t="s">
        <v>149</v>
      </c>
    </row>
    <row r="21" spans="1:1" ht="63.75" customHeight="1" x14ac:dyDescent="0.2">
      <c r="A21" s="79" t="s">
        <v>170</v>
      </c>
    </row>
    <row r="22" spans="1:1" x14ac:dyDescent="0.2">
      <c r="A22" s="79"/>
    </row>
    <row r="23" spans="1:1" s="5" customFormat="1" ht="30" x14ac:dyDescent="0.2">
      <c r="A23" s="91" t="s">
        <v>158</v>
      </c>
    </row>
    <row r="24" spans="1:1" ht="1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3"/>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51" customHeight="1" x14ac:dyDescent="0.2">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20.04.2020)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J68"/>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45" t="s">
        <v>105</v>
      </c>
      <c r="B1" s="146"/>
      <c r="C1" s="146"/>
      <c r="D1" s="146"/>
      <c r="E1" s="146"/>
      <c r="F1" s="146"/>
      <c r="G1" s="4"/>
      <c r="H1" s="4"/>
      <c r="I1" s="4"/>
      <c r="J1" s="5"/>
    </row>
    <row r="2" spans="1:10" ht="18" customHeight="1" x14ac:dyDescent="0.2">
      <c r="A2" s="153" t="s">
        <v>133</v>
      </c>
      <c r="B2" s="134"/>
      <c r="C2" s="134"/>
      <c r="D2" s="134"/>
      <c r="E2" s="134"/>
      <c r="F2" s="50"/>
      <c r="G2" s="4"/>
      <c r="H2" s="4"/>
      <c r="I2" s="4"/>
      <c r="J2" s="5"/>
    </row>
    <row r="3" spans="1:10" s="6" customFormat="1" ht="18.75" customHeight="1" x14ac:dyDescent="0.2">
      <c r="A3" s="21" t="s">
        <v>33</v>
      </c>
      <c r="B3" s="22"/>
      <c r="C3" s="22"/>
      <c r="D3" s="47" t="s">
        <v>34</v>
      </c>
      <c r="E3" s="22"/>
      <c r="F3" s="23"/>
    </row>
    <row r="4" spans="1:10" s="6" customFormat="1" ht="18.75" customHeight="1" x14ac:dyDescent="0.2">
      <c r="A4" s="129"/>
      <c r="B4" s="130"/>
      <c r="C4" s="130"/>
      <c r="D4" s="147"/>
      <c r="E4" s="148"/>
      <c r="F4" s="121"/>
    </row>
    <row r="5" spans="1:10" s="6" customFormat="1" ht="18.75" customHeight="1" x14ac:dyDescent="0.2">
      <c r="A5" s="129"/>
      <c r="B5" s="130"/>
      <c r="C5" s="130"/>
      <c r="D5" s="149"/>
      <c r="E5" s="150"/>
      <c r="F5" s="123"/>
    </row>
    <row r="6" spans="1:10" s="6" customFormat="1" ht="18.75" customHeight="1" x14ac:dyDescent="0.2">
      <c r="A6" s="129"/>
      <c r="B6" s="130"/>
      <c r="C6" s="130"/>
      <c r="D6" s="149"/>
      <c r="E6" s="150"/>
      <c r="F6" s="123"/>
    </row>
    <row r="7" spans="1:10" s="6" customFormat="1" ht="18.75" customHeight="1" x14ac:dyDescent="0.2">
      <c r="A7" s="129"/>
      <c r="B7" s="130"/>
      <c r="C7" s="130"/>
      <c r="D7" s="151"/>
      <c r="E7" s="152"/>
      <c r="F7" s="125"/>
    </row>
    <row r="8" spans="1:10" s="6" customFormat="1" ht="18.75" customHeight="1" x14ac:dyDescent="0.2">
      <c r="A8" s="26" t="s">
        <v>35</v>
      </c>
      <c r="B8" s="132"/>
      <c r="C8" s="133"/>
      <c r="D8" s="48"/>
      <c r="E8" s="24"/>
      <c r="F8" s="25"/>
    </row>
    <row r="9" spans="1:10" s="6" customFormat="1" ht="18.75" customHeight="1" x14ac:dyDescent="0.2">
      <c r="A9" s="27" t="s">
        <v>36</v>
      </c>
      <c r="B9" s="106"/>
      <c r="C9" s="107"/>
      <c r="D9" s="49"/>
      <c r="E9" s="29"/>
      <c r="F9" s="30"/>
    </row>
    <row r="10" spans="1:10" s="6" customFormat="1" ht="18.75" customHeight="1" x14ac:dyDescent="0.2">
      <c r="A10" s="26" t="s">
        <v>37</v>
      </c>
      <c r="B10" s="106"/>
      <c r="C10" s="107"/>
      <c r="D10" s="49"/>
      <c r="E10" s="29"/>
      <c r="F10" s="30"/>
    </row>
    <row r="11" spans="1:10" s="6" customFormat="1" ht="18.75" customHeight="1" x14ac:dyDescent="0.2">
      <c r="A11" s="26" t="s">
        <v>38</v>
      </c>
      <c r="B11" s="106"/>
      <c r="C11" s="107"/>
      <c r="D11" s="49"/>
      <c r="E11" s="29"/>
      <c r="F11" s="30"/>
    </row>
    <row r="12" spans="1:10" s="6" customFormat="1" ht="18.75" customHeight="1" x14ac:dyDescent="0.2">
      <c r="A12" s="26" t="s">
        <v>107</v>
      </c>
      <c r="B12" s="106"/>
      <c r="C12" s="107"/>
      <c r="D12" s="49"/>
      <c r="E12" s="29"/>
      <c r="F12" s="30"/>
    </row>
    <row r="13" spans="1:10" s="6" customFormat="1" ht="18.75" customHeight="1" x14ac:dyDescent="0.2">
      <c r="A13" s="26" t="s">
        <v>39</v>
      </c>
      <c r="B13" s="24"/>
      <c r="C13" s="29"/>
      <c r="D13" s="49"/>
      <c r="E13" s="29"/>
      <c r="F13" s="30"/>
    </row>
    <row r="14" spans="1:10" s="6" customFormat="1" ht="21.75" customHeight="1" x14ac:dyDescent="0.2">
      <c r="A14" s="126"/>
      <c r="B14" s="127"/>
      <c r="C14" s="127"/>
      <c r="D14" s="127"/>
      <c r="E14" s="127"/>
      <c r="F14" s="128"/>
    </row>
    <row r="15" spans="1:10" s="32" customFormat="1" ht="37.5" customHeight="1" x14ac:dyDescent="0.2">
      <c r="A15" s="12" t="s">
        <v>40</v>
      </c>
      <c r="B15" s="13"/>
      <c r="C15" s="118"/>
      <c r="D15" s="118"/>
      <c r="E15" s="118"/>
      <c r="F15" s="119"/>
    </row>
    <row r="16" spans="1:10" ht="8.25" customHeight="1" x14ac:dyDescent="0.2">
      <c r="A16" s="1"/>
    </row>
    <row r="17" spans="1:8" ht="36" customHeight="1" x14ac:dyDescent="0.2">
      <c r="A17" s="108" t="s">
        <v>41</v>
      </c>
      <c r="B17" s="108"/>
      <c r="C17" s="108"/>
      <c r="D17" s="108"/>
      <c r="E17" s="108"/>
      <c r="F17" s="108"/>
      <c r="G17" s="3"/>
    </row>
    <row r="18" spans="1:8" ht="12.6" customHeight="1" x14ac:dyDescent="0.2">
      <c r="A18" s="31"/>
      <c r="B18" s="31"/>
      <c r="C18" s="31"/>
      <c r="D18" s="31"/>
      <c r="E18" s="31"/>
      <c r="F18" s="31"/>
      <c r="G18" s="3"/>
    </row>
    <row r="19" spans="1:8" ht="25.5" customHeight="1" x14ac:dyDescent="0.2">
      <c r="A19" s="109" t="s">
        <v>106</v>
      </c>
      <c r="B19" s="109"/>
      <c r="C19" s="109"/>
      <c r="D19" s="109"/>
      <c r="E19" s="2"/>
      <c r="F19" s="16"/>
      <c r="G19" s="3"/>
    </row>
    <row r="20" spans="1:8" ht="25.5" customHeight="1" x14ac:dyDescent="0.2">
      <c r="A20" s="138" t="s">
        <v>42</v>
      </c>
      <c r="B20" s="138"/>
      <c r="C20" s="28"/>
      <c r="D20" s="28"/>
      <c r="E20" s="28"/>
      <c r="F20" s="40"/>
      <c r="G20" s="3"/>
    </row>
    <row r="21" spans="1:8" ht="25.5" customHeight="1" x14ac:dyDescent="0.2">
      <c r="A21" s="28" t="s">
        <v>43</v>
      </c>
      <c r="B21" s="28"/>
      <c r="C21" s="28"/>
      <c r="D21" s="28"/>
      <c r="E21" s="42"/>
      <c r="F21" s="40"/>
      <c r="G21" s="3"/>
    </row>
    <row r="22" spans="1:8" ht="15" customHeight="1" x14ac:dyDescent="0.2">
      <c r="A22" s="52"/>
      <c r="B22" s="37"/>
      <c r="C22" s="37"/>
      <c r="D22" s="37"/>
      <c r="E22" s="28"/>
      <c r="F22" s="43" t="str">
        <f>IF(F21&gt;F20,"Erreur nombre","")</f>
        <v/>
      </c>
      <c r="G22" s="3"/>
    </row>
    <row r="23" spans="1:8" ht="25.5" customHeight="1" x14ac:dyDescent="0.2">
      <c r="A23" s="93" t="s">
        <v>44</v>
      </c>
      <c r="B23" s="93"/>
      <c r="C23" s="93"/>
      <c r="D23" s="93"/>
      <c r="E23" s="15" t="s">
        <v>45</v>
      </c>
      <c r="F23" s="34"/>
      <c r="G23" s="7"/>
    </row>
    <row r="24" spans="1:8" ht="30" customHeight="1" x14ac:dyDescent="0.2">
      <c r="A24" s="93" t="s">
        <v>46</v>
      </c>
      <c r="B24" s="93"/>
      <c r="C24" s="93"/>
      <c r="D24" s="93"/>
      <c r="E24" s="15" t="s">
        <v>45</v>
      </c>
      <c r="F24" s="34"/>
      <c r="G24" s="7"/>
    </row>
    <row r="25" spans="1:8" ht="25.5" customHeight="1" x14ac:dyDescent="0.2">
      <c r="A25" s="100" t="s">
        <v>47</v>
      </c>
      <c r="B25" s="100"/>
      <c r="C25" s="100"/>
      <c r="D25" s="100"/>
      <c r="E25" s="15"/>
      <c r="F25" s="36" t="e">
        <f>IF(F24&gt;F23,"Erreur heures",F24/F23)</f>
        <v>#DIV/0!</v>
      </c>
      <c r="G25" s="8"/>
    </row>
    <row r="26" spans="1:8" ht="16.5" customHeight="1" x14ac:dyDescent="0.2">
      <c r="A26" s="135" t="s">
        <v>48</v>
      </c>
      <c r="B26" s="135"/>
      <c r="C26" s="135"/>
      <c r="D26" s="135"/>
      <c r="E26" s="135"/>
      <c r="F26" s="135"/>
      <c r="G26" s="3"/>
    </row>
    <row r="27" spans="1:8" ht="25.5" customHeight="1" x14ac:dyDescent="0.2">
      <c r="A27" s="109" t="s">
        <v>49</v>
      </c>
      <c r="B27" s="109"/>
      <c r="C27" s="109"/>
      <c r="D27" s="109"/>
      <c r="E27" s="2"/>
      <c r="F27" s="16"/>
      <c r="G27" s="51"/>
    </row>
    <row r="28" spans="1:8" ht="44.25" customHeight="1" x14ac:dyDescent="0.2">
      <c r="A28" s="93" t="s">
        <v>93</v>
      </c>
      <c r="B28" s="93"/>
      <c r="C28" s="93"/>
      <c r="D28" s="93"/>
      <c r="E28" s="17" t="s">
        <v>50</v>
      </c>
      <c r="F28" s="34"/>
      <c r="G28" s="3"/>
    </row>
    <row r="29" spans="1:8" ht="33" customHeight="1" x14ac:dyDescent="0.2">
      <c r="A29" s="93" t="s">
        <v>51</v>
      </c>
      <c r="B29" s="93"/>
      <c r="C29" s="93"/>
      <c r="D29" s="93"/>
      <c r="E29" s="17" t="s">
        <v>50</v>
      </c>
      <c r="F29" s="14" t="e">
        <f>ROUND(IF($F$28&gt;$F$20*12350,"",$F$28*$F$25)*20,0)/20</f>
        <v>#DIV/0!</v>
      </c>
      <c r="G29" s="98"/>
      <c r="H29" s="99"/>
    </row>
    <row r="30" spans="1:8" ht="16.5" customHeight="1" x14ac:dyDescent="0.2">
      <c r="A30" s="136" t="str">
        <f>IF(F28&gt;F20*12350,"Somme dépasse montant max. autorisé  'Nbre travailleurs x max Fr. 12’350'","")</f>
        <v/>
      </c>
      <c r="B30" s="137"/>
      <c r="C30" s="137"/>
      <c r="D30" s="137"/>
      <c r="E30" s="137"/>
      <c r="F30" s="137"/>
      <c r="G30" s="3"/>
    </row>
    <row r="31" spans="1:8" ht="25.5" customHeight="1" x14ac:dyDescent="0.2">
      <c r="A31" s="109" t="s">
        <v>52</v>
      </c>
      <c r="B31" s="109"/>
      <c r="C31" s="109"/>
      <c r="D31" s="109"/>
      <c r="E31" s="2"/>
      <c r="F31" s="16"/>
      <c r="G31" s="51"/>
    </row>
    <row r="32" spans="1:8" ht="25.5" customHeight="1" x14ac:dyDescent="0.2">
      <c r="A32" s="100" t="s">
        <v>53</v>
      </c>
      <c r="B32" s="100"/>
      <c r="C32" s="100"/>
      <c r="D32" s="100"/>
      <c r="E32" s="17" t="s">
        <v>50</v>
      </c>
      <c r="F32" s="14" t="e">
        <f>ROUND(IF(F29="","",F29*0.8)*20,0)/20</f>
        <v>#DIV/0!</v>
      </c>
      <c r="G32" s="101"/>
      <c r="H32" s="102"/>
    </row>
    <row r="33" spans="1:8" ht="31.5" customHeight="1" thickBot="1" x14ac:dyDescent="0.25">
      <c r="A33" s="93" t="s">
        <v>54</v>
      </c>
      <c r="B33" s="100"/>
      <c r="C33" s="100"/>
      <c r="D33" s="100"/>
      <c r="E33" s="17" t="s">
        <v>50</v>
      </c>
      <c r="F33" s="20" t="e">
        <f>ROUND(IF(F28="","",F29*6.375%)*20,0)/20</f>
        <v>#VALUE!</v>
      </c>
      <c r="G33" s="101"/>
      <c r="H33" s="102"/>
    </row>
    <row r="34" spans="1:8" ht="36" customHeight="1" thickBot="1" x14ac:dyDescent="0.25">
      <c r="A34" s="112" t="s">
        <v>55</v>
      </c>
      <c r="B34" s="113"/>
      <c r="C34" s="113"/>
      <c r="D34" s="113"/>
      <c r="E34" s="19" t="s">
        <v>50</v>
      </c>
      <c r="F34" s="35" t="e">
        <f>IF(F25&lt;0.1,0,ROUND(SUM(F32:F33)*20,0)/20)</f>
        <v>#DIV/0!</v>
      </c>
      <c r="G34" s="103"/>
      <c r="H34" s="102"/>
    </row>
    <row r="35" spans="1:8" ht="15" x14ac:dyDescent="0.2">
      <c r="A35" s="1"/>
      <c r="B35" s="1"/>
      <c r="C35" s="1"/>
      <c r="D35" s="1"/>
      <c r="E35" s="1"/>
      <c r="F35" s="41" t="e">
        <f>IF(F25&lt;0.1,"% mini. heures perdues non atteint","")</f>
        <v>#DIV/0!</v>
      </c>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x14ac:dyDescent="0.2">
      <c r="A39" s="85" t="s">
        <v>56</v>
      </c>
      <c r="B39" s="54"/>
      <c r="C39" s="54"/>
      <c r="D39" s="54"/>
      <c r="E39" s="54"/>
      <c r="F39" s="55"/>
    </row>
    <row r="40" spans="1:8" ht="48" customHeight="1" x14ac:dyDescent="0.2">
      <c r="A40" s="104" t="s">
        <v>115</v>
      </c>
      <c r="B40" s="104"/>
      <c r="C40" s="104"/>
      <c r="D40" s="104"/>
      <c r="E40" s="104"/>
      <c r="F40" s="104"/>
    </row>
    <row r="41" spans="1:8" x14ac:dyDescent="0.2">
      <c r="A41" s="85" t="s">
        <v>116</v>
      </c>
      <c r="B41" s="54"/>
      <c r="C41" s="54"/>
      <c r="D41" s="54"/>
      <c r="E41" s="54"/>
      <c r="F41" s="55"/>
    </row>
    <row r="42" spans="1:8" ht="188.25" customHeight="1" x14ac:dyDescent="0.2">
      <c r="A42" s="139" t="s">
        <v>135</v>
      </c>
      <c r="B42" s="140"/>
      <c r="C42" s="140"/>
      <c r="D42" s="140"/>
      <c r="E42" s="140"/>
      <c r="F42" s="140"/>
    </row>
    <row r="43" spans="1:8" x14ac:dyDescent="0.2">
      <c r="A43" s="85" t="s">
        <v>57</v>
      </c>
      <c r="B43" s="54"/>
      <c r="C43" s="54"/>
      <c r="D43" s="54"/>
      <c r="E43" s="54"/>
      <c r="F43" s="55"/>
    </row>
    <row r="44" spans="1:8" ht="102" customHeight="1" x14ac:dyDescent="0.2">
      <c r="A44" s="139" t="s">
        <v>118</v>
      </c>
      <c r="B44" s="139"/>
      <c r="C44" s="139"/>
      <c r="D44" s="139"/>
      <c r="E44" s="139"/>
      <c r="F44" s="139"/>
    </row>
    <row r="45" spans="1:8" x14ac:dyDescent="0.2">
      <c r="A45" s="85" t="s">
        <v>162</v>
      </c>
      <c r="B45" s="54"/>
      <c r="C45" s="54"/>
      <c r="D45" s="54"/>
      <c r="E45" s="54"/>
      <c r="F45" s="55"/>
    </row>
    <row r="46" spans="1:8" ht="66" customHeight="1" x14ac:dyDescent="0.2">
      <c r="A46" s="139" t="s">
        <v>166</v>
      </c>
      <c r="B46" s="139"/>
      <c r="C46" s="139"/>
      <c r="D46" s="139"/>
      <c r="E46" s="139"/>
      <c r="F46" s="139"/>
    </row>
    <row r="47" spans="1:8" x14ac:dyDescent="0.2">
      <c r="A47" s="85" t="s">
        <v>117</v>
      </c>
      <c r="B47" s="54"/>
      <c r="C47" s="54"/>
      <c r="D47" s="54"/>
      <c r="E47" s="54"/>
      <c r="F47" s="55"/>
    </row>
    <row r="48" spans="1:8" ht="51" customHeight="1" x14ac:dyDescent="0.2">
      <c r="A48" s="139" t="s">
        <v>136</v>
      </c>
      <c r="B48" s="139"/>
      <c r="C48" s="139"/>
      <c r="D48" s="139"/>
      <c r="E48" s="139"/>
      <c r="F48" s="139"/>
    </row>
    <row r="49" spans="1:6" x14ac:dyDescent="0.2">
      <c r="A49" s="143" t="s">
        <v>98</v>
      </c>
      <c r="B49" s="143"/>
      <c r="C49" s="143"/>
      <c r="D49" s="143"/>
      <c r="E49" s="143"/>
      <c r="F49" s="143"/>
    </row>
    <row r="50" spans="1:6" ht="42.75" customHeight="1" x14ac:dyDescent="0.2">
      <c r="A50" s="104" t="s">
        <v>58</v>
      </c>
      <c r="B50" s="104"/>
      <c r="C50" s="104"/>
      <c r="D50" s="104"/>
      <c r="E50" s="104"/>
      <c r="F50" s="104"/>
    </row>
    <row r="51" spans="1:6" ht="6" customHeight="1" x14ac:dyDescent="0.2">
      <c r="A51" s="56"/>
      <c r="B51" s="56"/>
      <c r="C51" s="56"/>
      <c r="D51" s="56"/>
      <c r="E51" s="56"/>
      <c r="F51" s="57"/>
    </row>
    <row r="52" spans="1:6" ht="14.25" customHeight="1" x14ac:dyDescent="0.2">
      <c r="A52" s="104" t="s">
        <v>119</v>
      </c>
      <c r="B52" s="104"/>
      <c r="C52" s="104"/>
      <c r="D52" s="104"/>
      <c r="E52" s="104"/>
      <c r="F52" s="104"/>
    </row>
    <row r="53" spans="1:6" x14ac:dyDescent="0.2">
      <c r="A53" s="104"/>
      <c r="B53" s="104"/>
      <c r="C53" s="104"/>
      <c r="D53" s="104"/>
      <c r="E53" s="104"/>
      <c r="F53" s="104"/>
    </row>
    <row r="54" spans="1:6" ht="15.75" customHeight="1" x14ac:dyDescent="0.2">
      <c r="A54" s="104"/>
      <c r="B54" s="104"/>
      <c r="C54" s="104"/>
      <c r="D54" s="104"/>
      <c r="E54" s="104"/>
      <c r="F54" s="104"/>
    </row>
    <row r="55" spans="1:6" ht="11.25" customHeight="1" x14ac:dyDescent="0.2">
      <c r="A55" s="54"/>
      <c r="B55" s="54"/>
      <c r="C55" s="54"/>
      <c r="D55" s="54"/>
      <c r="E55" s="54"/>
      <c r="F55" s="55"/>
    </row>
    <row r="56" spans="1:6" x14ac:dyDescent="0.2">
      <c r="A56" s="86" t="s">
        <v>99</v>
      </c>
      <c r="B56" s="56"/>
      <c r="C56" s="56"/>
      <c r="D56" s="56"/>
      <c r="E56" s="56"/>
      <c r="F56" s="57"/>
    </row>
    <row r="57" spans="1:6" ht="45" customHeight="1" x14ac:dyDescent="0.2">
      <c r="A57" s="104" t="s">
        <v>59</v>
      </c>
      <c r="B57" s="104"/>
      <c r="C57" s="104"/>
      <c r="D57" s="104"/>
      <c r="E57" s="104"/>
      <c r="F57" s="104"/>
    </row>
    <row r="58" spans="1:6" ht="11.25" customHeight="1" x14ac:dyDescent="0.2">
      <c r="A58" s="54"/>
      <c r="B58" s="54"/>
      <c r="C58" s="54"/>
      <c r="D58" s="54"/>
      <c r="E58" s="54"/>
      <c r="F58" s="55"/>
    </row>
    <row r="59" spans="1:6" x14ac:dyDescent="0.2">
      <c r="A59" s="141" t="s">
        <v>60</v>
      </c>
      <c r="B59" s="141"/>
      <c r="C59" s="141"/>
      <c r="D59" s="141"/>
      <c r="E59" s="141"/>
      <c r="F59" s="141"/>
    </row>
    <row r="60" spans="1:6" ht="11.25" customHeight="1" x14ac:dyDescent="0.2">
      <c r="A60" s="54"/>
      <c r="B60" s="54"/>
      <c r="C60" s="54"/>
      <c r="D60" s="54"/>
      <c r="E60" s="54"/>
      <c r="F60" s="55"/>
    </row>
    <row r="61" spans="1:6" x14ac:dyDescent="0.2">
      <c r="A61" s="96" t="s">
        <v>100</v>
      </c>
      <c r="B61" s="96"/>
      <c r="C61" s="96"/>
      <c r="D61" s="96"/>
      <c r="E61" s="96"/>
      <c r="F61" s="96"/>
    </row>
    <row r="62" spans="1:6" ht="11.25" customHeight="1" x14ac:dyDescent="0.2">
      <c r="A62" s="54"/>
      <c r="B62" s="54"/>
      <c r="C62" s="54"/>
      <c r="D62" s="54"/>
      <c r="E62" s="54"/>
      <c r="F62" s="55"/>
    </row>
    <row r="63" spans="1:6" x14ac:dyDescent="0.2">
      <c r="A63" s="54" t="s">
        <v>61</v>
      </c>
      <c r="B63" s="54"/>
      <c r="C63" s="54"/>
      <c r="D63" s="54" t="s">
        <v>62</v>
      </c>
      <c r="E63" s="54"/>
      <c r="F63" s="54"/>
    </row>
    <row r="64" spans="1:6" x14ac:dyDescent="0.2">
      <c r="A64" s="115"/>
      <c r="B64" s="115"/>
      <c r="C64" s="54"/>
      <c r="D64" s="54"/>
      <c r="E64" s="54"/>
      <c r="F64" s="54"/>
    </row>
    <row r="65" spans="1:6" x14ac:dyDescent="0.2">
      <c r="A65" s="142"/>
      <c r="B65" s="142"/>
      <c r="C65" s="54"/>
      <c r="D65" s="54"/>
      <c r="E65" s="54"/>
      <c r="F65" s="54"/>
    </row>
    <row r="66" spans="1:6" x14ac:dyDescent="0.2">
      <c r="A66" s="144"/>
      <c r="B66" s="144"/>
      <c r="C66" s="54"/>
      <c r="D66" s="63"/>
      <c r="E66" s="63"/>
      <c r="F66" s="63"/>
    </row>
    <row r="67" spans="1:6" x14ac:dyDescent="0.2">
      <c r="A67" s="64"/>
      <c r="B67" s="64"/>
      <c r="C67" s="64"/>
      <c r="D67" s="64"/>
      <c r="E67" s="64"/>
      <c r="F67" s="64"/>
    </row>
    <row r="68" spans="1:6" ht="39.75" customHeight="1" x14ac:dyDescent="0.2">
      <c r="A68" s="59" t="s">
        <v>63</v>
      </c>
      <c r="B68" s="111" t="s">
        <v>64</v>
      </c>
      <c r="C68" s="111"/>
      <c r="D68" s="111"/>
      <c r="E68" s="111"/>
      <c r="F68" s="111"/>
    </row>
  </sheetData>
  <sheetProtection password="8E1A" sheet="1" selectLockedCells="1"/>
  <mergeCells count="51">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68:F68"/>
    <mergeCell ref="A34:D34"/>
    <mergeCell ref="G34:H34"/>
    <mergeCell ref="A40:F40"/>
    <mergeCell ref="A42:F42"/>
    <mergeCell ref="A50:F50"/>
    <mergeCell ref="A59:F59"/>
    <mergeCell ref="A57:F57"/>
    <mergeCell ref="A64:B64"/>
    <mergeCell ref="A65:B65"/>
    <mergeCell ref="A44:F44"/>
    <mergeCell ref="A49:F49"/>
    <mergeCell ref="A52:F54"/>
    <mergeCell ref="A66:B66"/>
    <mergeCell ref="A30:F30"/>
    <mergeCell ref="A20:B20"/>
    <mergeCell ref="A61:F61"/>
    <mergeCell ref="A33:D33"/>
    <mergeCell ref="G33:H33"/>
    <mergeCell ref="G29:H29"/>
    <mergeCell ref="A31:D31"/>
    <mergeCell ref="A32:D32"/>
    <mergeCell ref="G32:H32"/>
    <mergeCell ref="A48:F48"/>
    <mergeCell ref="A46:F46"/>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differentOddEven="1">
    <oddHeader>&amp;L&amp;10Assurance-chômage</oddHeader>
    <oddFooter>&amp;R&amp;9KAE-COVID-19 (V 20.04.2020)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4"/>
  <sheetViews>
    <sheetView showGridLines="0" zoomScaleNormal="100" workbookViewId="0">
      <selection activeCell="A4" sqref="A4:C4"/>
    </sheetView>
  </sheetViews>
  <sheetFormatPr baseColWidth="10" defaultRowHeight="14.25" x14ac:dyDescent="0.2"/>
  <cols>
    <col min="1" max="1" width="95.625" style="74" customWidth="1"/>
  </cols>
  <sheetData>
    <row r="1" spans="1:1" ht="36" customHeight="1" x14ac:dyDescent="0.2">
      <c r="A1" s="84" t="s">
        <v>167</v>
      </c>
    </row>
    <row r="2" spans="1:1" ht="15" x14ac:dyDescent="0.2">
      <c r="A2" s="89" t="s">
        <v>168</v>
      </c>
    </row>
    <row r="3" spans="1:1" ht="165.75" customHeight="1" x14ac:dyDescent="0.2">
      <c r="A3" s="77" t="s">
        <v>174</v>
      </c>
    </row>
    <row r="4" spans="1:1" s="81" customFormat="1" x14ac:dyDescent="0.2">
      <c r="A4" s="80"/>
    </row>
    <row r="5" spans="1:1" ht="55.5" customHeight="1" x14ac:dyDescent="0.2">
      <c r="A5" s="88" t="s">
        <v>175</v>
      </c>
    </row>
    <row r="6" spans="1:1" ht="105" customHeight="1" x14ac:dyDescent="0.2">
      <c r="A6" s="75" t="s">
        <v>176</v>
      </c>
    </row>
    <row r="7" spans="1:1" x14ac:dyDescent="0.2">
      <c r="A7" s="75"/>
    </row>
    <row r="8" spans="1:1" s="76" customFormat="1" ht="50.25" customHeight="1" x14ac:dyDescent="0.2">
      <c r="A8" s="89" t="s">
        <v>177</v>
      </c>
    </row>
    <row r="9" spans="1:1" ht="107.25" customHeight="1" x14ac:dyDescent="0.2">
      <c r="A9" s="78" t="s">
        <v>178</v>
      </c>
    </row>
    <row r="10" spans="1:1" x14ac:dyDescent="0.2">
      <c r="A10" s="75"/>
    </row>
    <row r="11" spans="1:1" s="5" customFormat="1" ht="38.25" customHeight="1" x14ac:dyDescent="0.2">
      <c r="A11" s="90" t="s">
        <v>179</v>
      </c>
    </row>
    <row r="12" spans="1:1" ht="84" customHeight="1" x14ac:dyDescent="0.2">
      <c r="A12" s="79" t="s">
        <v>180</v>
      </c>
    </row>
    <row r="13" spans="1:1" x14ac:dyDescent="0.2">
      <c r="A13" s="79"/>
    </row>
    <row r="14" spans="1:1" s="5" customFormat="1" ht="36" customHeight="1" x14ac:dyDescent="0.2">
      <c r="A14" s="89" t="s">
        <v>169</v>
      </c>
    </row>
    <row r="15" spans="1:1" s="5" customFormat="1" ht="39" customHeight="1" x14ac:dyDescent="0.2">
      <c r="A15" s="78" t="s">
        <v>181</v>
      </c>
    </row>
    <row r="16" spans="1:1" ht="107.25" customHeight="1" x14ac:dyDescent="0.2">
      <c r="A16" s="78" t="s">
        <v>182</v>
      </c>
    </row>
    <row r="17" spans="1:1" ht="97.5" customHeight="1" x14ac:dyDescent="0.2">
      <c r="A17" s="78" t="s">
        <v>183</v>
      </c>
    </row>
    <row r="18" spans="1:1" ht="66" customHeight="1" x14ac:dyDescent="0.2">
      <c r="A18" s="78" t="s">
        <v>184</v>
      </c>
    </row>
    <row r="19" spans="1:1" x14ac:dyDescent="0.2">
      <c r="A19" s="79"/>
    </row>
    <row r="20" spans="1:1" s="5" customFormat="1" ht="64.5" customHeight="1" x14ac:dyDescent="0.2">
      <c r="A20" s="90" t="s">
        <v>185</v>
      </c>
    </row>
    <row r="21" spans="1:1" ht="42.75" x14ac:dyDescent="0.2">
      <c r="A21" s="79" t="s">
        <v>186</v>
      </c>
    </row>
    <row r="22" spans="1:1" x14ac:dyDescent="0.2">
      <c r="A22" s="79"/>
    </row>
    <row r="23" spans="1:1" ht="51" customHeight="1" x14ac:dyDescent="0.2">
      <c r="A23" s="89" t="s">
        <v>187</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20.25" customHeight="1" x14ac:dyDescent="0.2">
      <c r="A43" s="83"/>
    </row>
    <row r="44" spans="1:1" ht="28.5" customHeight="1" x14ac:dyDescent="0.2">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8" fitToHeight="2" orientation="portrait" r:id="rId1"/>
  <headerFooter>
    <oddFooter>&amp;R&amp;9KAE-COVID-19 (V 20.04.2020)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J64"/>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60" t="s">
        <v>194</v>
      </c>
      <c r="B1" s="161"/>
      <c r="C1" s="161"/>
      <c r="D1" s="161"/>
      <c r="E1" s="161"/>
      <c r="F1" s="161"/>
      <c r="G1" s="4"/>
      <c r="H1" s="4"/>
      <c r="I1" s="4"/>
      <c r="J1" s="5"/>
    </row>
    <row r="2" spans="1:10" ht="18" customHeight="1" x14ac:dyDescent="0.2">
      <c r="A2" s="162" t="s">
        <v>132</v>
      </c>
      <c r="B2" s="162"/>
      <c r="C2" s="162"/>
      <c r="D2" s="162"/>
      <c r="E2" s="162"/>
      <c r="F2" s="162"/>
      <c r="G2" s="4"/>
      <c r="H2" s="4"/>
      <c r="I2" s="4"/>
      <c r="J2" s="5"/>
    </row>
    <row r="3" spans="1:10" s="6" customFormat="1" ht="18.75" customHeight="1" x14ac:dyDescent="0.2">
      <c r="A3" s="66" t="s">
        <v>126</v>
      </c>
      <c r="B3" s="67"/>
      <c r="C3" s="67"/>
      <c r="D3" s="68" t="s">
        <v>65</v>
      </c>
      <c r="E3" s="22"/>
      <c r="F3" s="23"/>
    </row>
    <row r="4" spans="1:10" s="6" customFormat="1" ht="18.75" customHeight="1" x14ac:dyDescent="0.2">
      <c r="A4" s="129"/>
      <c r="B4" s="130"/>
      <c r="C4" s="130"/>
      <c r="D4" s="147"/>
      <c r="E4" s="148"/>
      <c r="F4" s="121"/>
    </row>
    <row r="5" spans="1:10" s="6" customFormat="1" ht="18.75" customHeight="1" x14ac:dyDescent="0.2">
      <c r="A5" s="129"/>
      <c r="B5" s="130"/>
      <c r="C5" s="130"/>
      <c r="D5" s="149"/>
      <c r="E5" s="150"/>
      <c r="F5" s="123"/>
    </row>
    <row r="6" spans="1:10" s="6" customFormat="1" ht="18.75" customHeight="1" x14ac:dyDescent="0.2">
      <c r="A6" s="129"/>
      <c r="B6" s="130"/>
      <c r="C6" s="130"/>
      <c r="D6" s="149"/>
      <c r="E6" s="150"/>
      <c r="F6" s="123"/>
    </row>
    <row r="7" spans="1:10" s="6" customFormat="1" ht="18.75" customHeight="1" x14ac:dyDescent="0.2">
      <c r="A7" s="129"/>
      <c r="B7" s="130"/>
      <c r="C7" s="130"/>
      <c r="D7" s="151"/>
      <c r="E7" s="152"/>
      <c r="F7" s="125"/>
    </row>
    <row r="8" spans="1:10" s="6" customFormat="1" ht="18.75" customHeight="1" x14ac:dyDescent="0.2">
      <c r="A8" s="69" t="s">
        <v>66</v>
      </c>
      <c r="B8" s="132"/>
      <c r="C8" s="133"/>
      <c r="D8" s="48"/>
      <c r="E8" s="24"/>
      <c r="F8" s="25"/>
    </row>
    <row r="9" spans="1:10" s="6" customFormat="1" ht="18.75" customHeight="1" x14ac:dyDescent="0.2">
      <c r="A9" s="70" t="s">
        <v>67</v>
      </c>
      <c r="B9" s="106"/>
      <c r="C9" s="107"/>
      <c r="D9" s="49"/>
      <c r="E9" s="29"/>
      <c r="F9" s="30"/>
    </row>
    <row r="10" spans="1:10" s="6" customFormat="1" ht="18.75" customHeight="1" x14ac:dyDescent="0.2">
      <c r="A10" s="69" t="s">
        <v>68</v>
      </c>
      <c r="B10" s="132"/>
      <c r="C10" s="132"/>
      <c r="D10" s="49"/>
      <c r="E10" s="29"/>
      <c r="F10" s="30"/>
    </row>
    <row r="11" spans="1:10" s="6" customFormat="1" ht="18.75" customHeight="1" x14ac:dyDescent="0.2">
      <c r="A11" s="69" t="s">
        <v>69</v>
      </c>
      <c r="B11" s="132"/>
      <c r="C11" s="132"/>
      <c r="D11" s="49"/>
      <c r="E11" s="29"/>
      <c r="F11" s="30"/>
    </row>
    <row r="12" spans="1:10" s="6" customFormat="1" ht="18.75" customHeight="1" x14ac:dyDescent="0.2">
      <c r="A12" s="26" t="s">
        <v>107</v>
      </c>
      <c r="B12" s="132"/>
      <c r="C12" s="132"/>
      <c r="D12" s="49"/>
      <c r="E12" s="29"/>
      <c r="F12" s="30"/>
    </row>
    <row r="13" spans="1:10" s="6" customFormat="1" ht="18.75" customHeight="1" x14ac:dyDescent="0.2">
      <c r="A13" s="69" t="s">
        <v>70</v>
      </c>
      <c r="B13" s="24"/>
      <c r="C13" s="29"/>
      <c r="D13" s="49"/>
      <c r="E13" s="29"/>
      <c r="F13" s="30"/>
    </row>
    <row r="14" spans="1:10" s="6" customFormat="1" ht="21.75" customHeight="1" x14ac:dyDescent="0.2">
      <c r="A14" s="126"/>
      <c r="B14" s="127"/>
      <c r="C14" s="127"/>
      <c r="D14" s="127"/>
      <c r="E14" s="127"/>
      <c r="F14" s="128"/>
    </row>
    <row r="15" spans="1:10" s="32" customFormat="1" ht="37.5" customHeight="1" x14ac:dyDescent="0.2">
      <c r="A15" s="12" t="s">
        <v>71</v>
      </c>
      <c r="B15" s="13"/>
      <c r="C15" s="118"/>
      <c r="D15" s="118"/>
      <c r="E15" s="118"/>
      <c r="F15" s="119"/>
    </row>
    <row r="16" spans="1:10" ht="8.25" customHeight="1" x14ac:dyDescent="0.2">
      <c r="A16" s="1"/>
    </row>
    <row r="17" spans="1:8" ht="36" customHeight="1" x14ac:dyDescent="0.2">
      <c r="A17" s="163" t="s">
        <v>127</v>
      </c>
      <c r="B17" s="163"/>
      <c r="C17" s="163"/>
      <c r="D17" s="163"/>
      <c r="E17" s="163"/>
      <c r="F17" s="163"/>
      <c r="G17" s="3"/>
    </row>
    <row r="18" spans="1:8" ht="12.6" customHeight="1" x14ac:dyDescent="0.2">
      <c r="A18" s="31"/>
      <c r="B18" s="31"/>
      <c r="C18" s="31"/>
      <c r="D18" s="31"/>
      <c r="E18" s="31"/>
      <c r="F18" s="31"/>
      <c r="G18" s="3"/>
    </row>
    <row r="19" spans="1:8" ht="25.5" customHeight="1" x14ac:dyDescent="0.2">
      <c r="A19" s="156" t="s">
        <v>72</v>
      </c>
      <c r="B19" s="156"/>
      <c r="C19" s="156"/>
      <c r="D19" s="156"/>
      <c r="E19" s="71"/>
      <c r="F19" s="16"/>
      <c r="G19" s="3"/>
    </row>
    <row r="20" spans="1:8" ht="25.5" customHeight="1" x14ac:dyDescent="0.2">
      <c r="A20" s="60" t="s">
        <v>73</v>
      </c>
      <c r="B20" s="9"/>
      <c r="C20" s="9"/>
      <c r="D20" s="9"/>
      <c r="E20" s="3"/>
      <c r="F20" s="40"/>
      <c r="G20" s="3"/>
    </row>
    <row r="21" spans="1:8" ht="25.5" customHeight="1" x14ac:dyDescent="0.2">
      <c r="A21" s="60" t="s">
        <v>91</v>
      </c>
      <c r="B21" s="9"/>
      <c r="C21" s="9"/>
      <c r="D21" s="158" t="str">
        <f>IF($F$21&gt;$F$20,"Fehler Anzahl","")</f>
        <v/>
      </c>
      <c r="E21" s="159"/>
      <c r="F21" s="40"/>
      <c r="G21" s="3"/>
    </row>
    <row r="22" spans="1:8" ht="15" customHeight="1" x14ac:dyDescent="0.2">
      <c r="A22" s="60"/>
      <c r="B22" s="9"/>
      <c r="C22" s="9"/>
      <c r="D22" s="9"/>
      <c r="E22" s="3"/>
      <c r="F22" s="38"/>
      <c r="G22" s="3"/>
    </row>
    <row r="23" spans="1:8" ht="25.5" customHeight="1" x14ac:dyDescent="0.2">
      <c r="A23" s="93" t="s">
        <v>128</v>
      </c>
      <c r="B23" s="93"/>
      <c r="C23" s="93"/>
      <c r="D23" s="93"/>
      <c r="E23" s="15" t="s">
        <v>74</v>
      </c>
      <c r="F23" s="34"/>
      <c r="G23" s="7"/>
    </row>
    <row r="24" spans="1:8" ht="25.5" customHeight="1" x14ac:dyDescent="0.2">
      <c r="A24" s="93" t="s">
        <v>129</v>
      </c>
      <c r="B24" s="93"/>
      <c r="C24" s="93"/>
      <c r="D24" s="93"/>
      <c r="E24" s="15" t="s">
        <v>74</v>
      </c>
      <c r="F24" s="34"/>
      <c r="G24" s="7"/>
    </row>
    <row r="25" spans="1:8" ht="25.5" customHeight="1" x14ac:dyDescent="0.2">
      <c r="A25" s="100" t="s">
        <v>75</v>
      </c>
      <c r="B25" s="100"/>
      <c r="C25" s="100"/>
      <c r="D25" s="100"/>
      <c r="E25" s="15"/>
      <c r="F25" s="36" t="e">
        <f>IF(F24&gt;F23,"Errore Ore",F24/F23)</f>
        <v>#DIV/0!</v>
      </c>
      <c r="G25" s="8"/>
    </row>
    <row r="26" spans="1:8" ht="16.5" customHeight="1" x14ac:dyDescent="0.2">
      <c r="A26" s="3"/>
      <c r="B26" s="3"/>
      <c r="C26" s="3"/>
      <c r="D26" s="3"/>
      <c r="E26" s="3"/>
      <c r="F26" s="72" t="s">
        <v>76</v>
      </c>
      <c r="G26" s="9"/>
    </row>
    <row r="27" spans="1:8" ht="25.5" customHeight="1" x14ac:dyDescent="0.2">
      <c r="A27" s="156" t="s">
        <v>77</v>
      </c>
      <c r="B27" s="156"/>
      <c r="C27" s="156"/>
      <c r="D27" s="156"/>
      <c r="E27" s="71"/>
      <c r="F27" s="73"/>
      <c r="G27" s="61"/>
    </row>
    <row r="28" spans="1:8" ht="44.25" customHeight="1" x14ac:dyDescent="0.2">
      <c r="A28" s="93" t="s">
        <v>130</v>
      </c>
      <c r="B28" s="93"/>
      <c r="C28" s="93"/>
      <c r="D28" s="93"/>
      <c r="E28" s="15" t="s">
        <v>14</v>
      </c>
      <c r="F28" s="34"/>
      <c r="G28" s="3"/>
    </row>
    <row r="29" spans="1:8" ht="25.5" customHeight="1" x14ac:dyDescent="0.2">
      <c r="A29" s="93" t="s">
        <v>78</v>
      </c>
      <c r="B29" s="93"/>
      <c r="C29" s="93"/>
      <c r="D29" s="93"/>
      <c r="E29" s="15" t="s">
        <v>14</v>
      </c>
      <c r="F29" s="14" t="e">
        <f>ROUND(IF(F28&gt;F20*12350,"",F28*F25)*20,0)/20</f>
        <v>#DIV/0!</v>
      </c>
      <c r="G29" s="98"/>
      <c r="H29" s="99"/>
    </row>
    <row r="30" spans="1:8" ht="29.25" customHeight="1" x14ac:dyDescent="0.2">
      <c r="A30" s="157" t="str">
        <f>IF($F$28&gt;$F$20*12350,"AHV-pflichtige Lohnsumme übersteigt max. möglichen Betrag   'Anzahl Arbeitnehmende x max. Fr. 12'350'","")</f>
        <v/>
      </c>
      <c r="B30" s="157"/>
      <c r="C30" s="157"/>
      <c r="D30" s="157"/>
      <c r="E30" s="157"/>
      <c r="F30" s="157"/>
      <c r="G30" s="3"/>
    </row>
    <row r="31" spans="1:8" ht="25.5" customHeight="1" x14ac:dyDescent="0.2">
      <c r="A31" s="156" t="s">
        <v>79</v>
      </c>
      <c r="B31" s="156"/>
      <c r="C31" s="156"/>
      <c r="D31" s="156"/>
      <c r="E31" s="71"/>
      <c r="F31" s="16"/>
      <c r="G31" s="61"/>
    </row>
    <row r="32" spans="1:8" ht="25.5" customHeight="1" x14ac:dyDescent="0.2">
      <c r="A32" s="100" t="s">
        <v>80</v>
      </c>
      <c r="B32" s="100"/>
      <c r="C32" s="100"/>
      <c r="D32" s="100"/>
      <c r="E32" s="15" t="s">
        <v>14</v>
      </c>
      <c r="F32" s="14" t="e">
        <f>ROUND(IF(F29="","",F29*0.8)*20,0)/20</f>
        <v>#DIV/0!</v>
      </c>
      <c r="G32" s="101"/>
      <c r="H32" s="102"/>
    </row>
    <row r="33" spans="1:8" ht="31.5" customHeight="1" thickBot="1" x14ac:dyDescent="0.25">
      <c r="A33" s="93" t="s">
        <v>131</v>
      </c>
      <c r="B33" s="100"/>
      <c r="C33" s="100"/>
      <c r="D33" s="100"/>
      <c r="E33" s="15" t="s">
        <v>14</v>
      </c>
      <c r="F33" s="20" t="e">
        <f>ROUND(IF(F28="","",F29*6.375%)*20,0)/20</f>
        <v>#VALUE!</v>
      </c>
      <c r="G33" s="101"/>
      <c r="H33" s="102"/>
    </row>
    <row r="34" spans="1:8" ht="36" customHeight="1" thickBot="1" x14ac:dyDescent="0.25">
      <c r="A34" s="112" t="s">
        <v>81</v>
      </c>
      <c r="B34" s="113"/>
      <c r="C34" s="113"/>
      <c r="D34" s="113"/>
      <c r="E34" s="19" t="s">
        <v>14</v>
      </c>
      <c r="F34" s="35" t="e">
        <f>IF(F25&lt;0.1,0,ROUND(SUM(F32:F33)*20,0)/20)</f>
        <v>#DIV/0!</v>
      </c>
      <c r="G34" s="103"/>
      <c r="H34" s="102"/>
    </row>
    <row r="35" spans="1:8" ht="15" x14ac:dyDescent="0.2">
      <c r="A35" s="1"/>
      <c r="B35" s="1"/>
      <c r="C35" s="1"/>
      <c r="D35" s="1"/>
      <c r="E35" s="1"/>
      <c r="F35" s="41" t="e">
        <f>IF(F25&lt;0.1,"Perdita di lavoro minima non raggiunta","")</f>
        <v>#DIV/0!</v>
      </c>
    </row>
    <row r="36" spans="1:8" x14ac:dyDescent="0.2">
      <c r="A36" s="44"/>
      <c r="B36" s="44"/>
      <c r="C36" s="44"/>
      <c r="D36" s="44"/>
      <c r="E36" s="44"/>
      <c r="F36" s="45"/>
    </row>
    <row r="37" spans="1:8" x14ac:dyDescent="0.2">
      <c r="A37" s="44"/>
      <c r="B37" s="44"/>
      <c r="C37" s="44"/>
      <c r="D37" s="44"/>
      <c r="E37" s="44"/>
      <c r="F37" s="45"/>
    </row>
    <row r="38" spans="1:8" x14ac:dyDescent="0.2">
      <c r="A38" s="85" t="s">
        <v>82</v>
      </c>
      <c r="B38" s="54"/>
      <c r="C38" s="54"/>
      <c r="D38" s="54"/>
      <c r="E38" s="54"/>
      <c r="F38" s="55"/>
    </row>
    <row r="39" spans="1:8" ht="49.5" customHeight="1" x14ac:dyDescent="0.2">
      <c r="A39" s="114" t="s">
        <v>134</v>
      </c>
      <c r="B39" s="114"/>
      <c r="C39" s="114"/>
      <c r="D39" s="114"/>
      <c r="E39" s="114"/>
      <c r="F39" s="114"/>
    </row>
    <row r="40" spans="1:8" x14ac:dyDescent="0.2">
      <c r="A40" s="86" t="s">
        <v>120</v>
      </c>
      <c r="B40" s="56"/>
      <c r="C40" s="56"/>
      <c r="D40" s="56"/>
      <c r="E40" s="56"/>
      <c r="F40" s="57"/>
    </row>
    <row r="41" spans="1:8" ht="166.5" customHeight="1" x14ac:dyDescent="0.2">
      <c r="A41" s="104" t="s">
        <v>121</v>
      </c>
      <c r="B41" s="104"/>
      <c r="C41" s="104"/>
      <c r="D41" s="104"/>
      <c r="E41" s="104"/>
      <c r="F41" s="104"/>
    </row>
    <row r="42" spans="1:8" x14ac:dyDescent="0.2">
      <c r="A42" s="87" t="s">
        <v>83</v>
      </c>
      <c r="B42" s="56"/>
      <c r="C42" s="56"/>
      <c r="D42" s="56"/>
      <c r="E42" s="56"/>
      <c r="F42" s="57"/>
    </row>
    <row r="43" spans="1:8" ht="89.25" customHeight="1" x14ac:dyDescent="0.2">
      <c r="A43" s="104" t="s">
        <v>122</v>
      </c>
      <c r="B43" s="104"/>
      <c r="C43" s="104"/>
      <c r="D43" s="104"/>
      <c r="E43" s="104"/>
      <c r="F43" s="104"/>
    </row>
    <row r="44" spans="1:8" x14ac:dyDescent="0.2">
      <c r="A44" s="87" t="s">
        <v>163</v>
      </c>
      <c r="B44" s="56"/>
      <c r="C44" s="56"/>
      <c r="D44" s="56"/>
      <c r="E44" s="56"/>
      <c r="F44" s="57"/>
    </row>
    <row r="45" spans="1:8" ht="64.5" customHeight="1" x14ac:dyDescent="0.2">
      <c r="A45" s="104" t="s">
        <v>164</v>
      </c>
      <c r="B45" s="104"/>
      <c r="C45" s="104"/>
      <c r="D45" s="104"/>
      <c r="E45" s="104"/>
      <c r="F45" s="104"/>
    </row>
    <row r="46" spans="1:8" ht="16.5" customHeight="1" x14ac:dyDescent="0.2">
      <c r="A46" s="87" t="s">
        <v>123</v>
      </c>
      <c r="B46" s="56"/>
      <c r="C46" s="56"/>
      <c r="D46" s="56"/>
      <c r="E46" s="56"/>
      <c r="F46" s="57"/>
    </row>
    <row r="47" spans="1:8" ht="51" customHeight="1" x14ac:dyDescent="0.2">
      <c r="A47" s="104" t="s">
        <v>124</v>
      </c>
      <c r="B47" s="104"/>
      <c r="C47" s="104"/>
      <c r="D47" s="104"/>
      <c r="E47" s="104"/>
      <c r="F47" s="104"/>
    </row>
    <row r="48" spans="1:8" x14ac:dyDescent="0.2">
      <c r="A48" s="155" t="s">
        <v>102</v>
      </c>
      <c r="B48" s="155"/>
      <c r="C48" s="155"/>
      <c r="D48" s="155"/>
      <c r="E48" s="155"/>
      <c r="F48" s="155"/>
    </row>
    <row r="49" spans="1:6" ht="31.5" customHeight="1" x14ac:dyDescent="0.2">
      <c r="A49" s="140" t="s">
        <v>84</v>
      </c>
      <c r="B49" s="140"/>
      <c r="C49" s="140"/>
      <c r="D49" s="140"/>
      <c r="E49" s="140"/>
      <c r="F49" s="140"/>
    </row>
    <row r="50" spans="1:6" ht="9" customHeight="1" x14ac:dyDescent="0.2">
      <c r="A50" s="62"/>
      <c r="B50" s="56"/>
      <c r="C50" s="56"/>
      <c r="D50" s="56"/>
      <c r="E50" s="56"/>
      <c r="F50" s="57"/>
    </row>
    <row r="51" spans="1:6" ht="50.25" customHeight="1" x14ac:dyDescent="0.2">
      <c r="A51" s="140" t="s">
        <v>125</v>
      </c>
      <c r="B51" s="140"/>
      <c r="C51" s="140"/>
      <c r="D51" s="140"/>
      <c r="E51" s="140"/>
      <c r="F51" s="140"/>
    </row>
    <row r="52" spans="1:6" x14ac:dyDescent="0.2">
      <c r="A52" s="65" t="s">
        <v>101</v>
      </c>
      <c r="B52" s="54"/>
      <c r="C52" s="54"/>
      <c r="D52" s="54"/>
      <c r="E52" s="54"/>
      <c r="F52" s="55"/>
    </row>
    <row r="53" spans="1:6" ht="48.75" customHeight="1" x14ac:dyDescent="0.2">
      <c r="A53" s="140" t="s">
        <v>85</v>
      </c>
      <c r="B53" s="140"/>
      <c r="C53" s="140"/>
      <c r="D53" s="140"/>
      <c r="E53" s="140"/>
      <c r="F53" s="140"/>
    </row>
    <row r="54" spans="1:6" x14ac:dyDescent="0.2">
      <c r="A54" s="54" t="s">
        <v>86</v>
      </c>
      <c r="B54" s="54"/>
      <c r="C54" s="54"/>
      <c r="D54" s="54"/>
      <c r="E54" s="54"/>
      <c r="F54" s="55"/>
    </row>
    <row r="55" spans="1:6" x14ac:dyDescent="0.2">
      <c r="A55" s="54"/>
      <c r="B55" s="54"/>
      <c r="C55" s="54"/>
      <c r="D55" s="54"/>
      <c r="E55" s="54"/>
      <c r="F55" s="55"/>
    </row>
    <row r="56" spans="1:6" ht="29.25" customHeight="1" x14ac:dyDescent="0.2">
      <c r="A56" s="154" t="s">
        <v>103</v>
      </c>
      <c r="B56" s="154"/>
      <c r="C56" s="154"/>
      <c r="D56" s="154"/>
      <c r="E56" s="154"/>
      <c r="F56" s="154"/>
    </row>
    <row r="57" spans="1:6" ht="6" customHeight="1" x14ac:dyDescent="0.2">
      <c r="A57" s="54"/>
      <c r="B57" s="54"/>
      <c r="C57" s="54"/>
      <c r="D57" s="54"/>
      <c r="E57" s="54"/>
      <c r="F57" s="55"/>
    </row>
    <row r="58" spans="1:6" x14ac:dyDescent="0.2">
      <c r="A58" s="54" t="s">
        <v>87</v>
      </c>
      <c r="B58" s="54"/>
      <c r="C58" s="54"/>
      <c r="D58" s="54" t="s">
        <v>88</v>
      </c>
      <c r="E58" s="54"/>
      <c r="F58" s="54"/>
    </row>
    <row r="59" spans="1:6" x14ac:dyDescent="0.2">
      <c r="A59" s="115"/>
      <c r="B59" s="115"/>
      <c r="C59" s="54"/>
      <c r="D59" s="54"/>
      <c r="E59" s="54"/>
      <c r="F59" s="54"/>
    </row>
    <row r="60" spans="1:6" ht="15" customHeight="1" x14ac:dyDescent="0.2">
      <c r="A60" s="94" t="s">
        <v>22</v>
      </c>
      <c r="B60" s="94"/>
      <c r="C60" s="58"/>
      <c r="D60" s="58"/>
      <c r="E60" s="58"/>
      <c r="F60" s="58"/>
    </row>
    <row r="61" spans="1:6" x14ac:dyDescent="0.2">
      <c r="A61" s="54"/>
      <c r="B61" s="54"/>
      <c r="C61" s="54"/>
      <c r="D61" s="54"/>
      <c r="E61" s="54"/>
      <c r="F61" s="55"/>
    </row>
    <row r="62" spans="1:6" ht="32.25" customHeight="1" x14ac:dyDescent="0.2">
      <c r="A62" s="59" t="s">
        <v>89</v>
      </c>
      <c r="B62" s="111" t="s">
        <v>90</v>
      </c>
      <c r="C62" s="111"/>
      <c r="D62" s="111"/>
      <c r="E62" s="111"/>
      <c r="F62" s="111"/>
    </row>
    <row r="63" spans="1:6" ht="15" x14ac:dyDescent="0.2">
      <c r="A63" s="33"/>
      <c r="B63" s="33"/>
      <c r="C63" s="33"/>
      <c r="D63" s="33"/>
      <c r="E63" s="33"/>
      <c r="F63" s="33"/>
    </row>
    <row r="64" spans="1:6" ht="15" x14ac:dyDescent="0.2">
      <c r="A64" s="33"/>
      <c r="B64" s="33"/>
      <c r="C64" s="33"/>
      <c r="D64" s="33"/>
      <c r="E64" s="33"/>
      <c r="F64" s="33"/>
    </row>
  </sheetData>
  <sheetProtection password="8E1A" sheet="1" selectLockedCells="1"/>
  <mergeCells count="48">
    <mergeCell ref="A43:F43"/>
    <mergeCell ref="A47:F47"/>
    <mergeCell ref="B8:C8"/>
    <mergeCell ref="B9:C9"/>
    <mergeCell ref="B10:C10"/>
    <mergeCell ref="B11:C11"/>
    <mergeCell ref="A19:D19"/>
    <mergeCell ref="A14:F14"/>
    <mergeCell ref="C15:F15"/>
    <mergeCell ref="A17:F17"/>
    <mergeCell ref="A23:D23"/>
    <mergeCell ref="A24:D24"/>
    <mergeCell ref="A25:D25"/>
    <mergeCell ref="A27:D27"/>
    <mergeCell ref="A28:D28"/>
    <mergeCell ref="A45:F45"/>
    <mergeCell ref="A1:F1"/>
    <mergeCell ref="D4:F4"/>
    <mergeCell ref="D5:F5"/>
    <mergeCell ref="D6:F6"/>
    <mergeCell ref="D7:F7"/>
    <mergeCell ref="A2:F2"/>
    <mergeCell ref="A4:C4"/>
    <mergeCell ref="A5:C5"/>
    <mergeCell ref="A6:C6"/>
    <mergeCell ref="A7:C7"/>
    <mergeCell ref="B62:F62"/>
    <mergeCell ref="A51:F51"/>
    <mergeCell ref="B12:C12"/>
    <mergeCell ref="G33:H33"/>
    <mergeCell ref="A34:D34"/>
    <mergeCell ref="G34:H34"/>
    <mergeCell ref="A39:F39"/>
    <mergeCell ref="A29:D29"/>
    <mergeCell ref="G29:H29"/>
    <mergeCell ref="A31:D31"/>
    <mergeCell ref="A32:D32"/>
    <mergeCell ref="G32:H32"/>
    <mergeCell ref="A30:F30"/>
    <mergeCell ref="A33:D33"/>
    <mergeCell ref="D21:E21"/>
    <mergeCell ref="A41:F41"/>
    <mergeCell ref="A49:F49"/>
    <mergeCell ref="A56:F56"/>
    <mergeCell ref="A59:B59"/>
    <mergeCell ref="A60:B60"/>
    <mergeCell ref="A48:F48"/>
    <mergeCell ref="A53:F53"/>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&amp;L&amp;10Assicurazione contro la disoccupazione</oddHeader>
    <oddFooter>&amp;R&amp;9KAE-COVID-19 (V 20.04.2020)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45"/>
  <sheetViews>
    <sheetView showGridLines="0" zoomScaleNormal="100" workbookViewId="0">
      <selection activeCell="A2" sqref="A2"/>
    </sheetView>
  </sheetViews>
  <sheetFormatPr baseColWidth="10" defaultRowHeight="14.25" x14ac:dyDescent="0.2"/>
  <cols>
    <col min="1" max="1" width="95.125" style="74" customWidth="1"/>
  </cols>
  <sheetData>
    <row r="1" spans="1:1" ht="36" customHeight="1" x14ac:dyDescent="0.2">
      <c r="A1" s="84" t="s">
        <v>195</v>
      </c>
    </row>
    <row r="2" spans="1:1" ht="21" customHeight="1" x14ac:dyDescent="0.2">
      <c r="A2" s="89" t="s">
        <v>151</v>
      </c>
    </row>
    <row r="3" spans="1:1" ht="142.5" x14ac:dyDescent="0.2">
      <c r="A3" s="77" t="s">
        <v>188</v>
      </c>
    </row>
    <row r="4" spans="1:1" s="81" customFormat="1" x14ac:dyDescent="0.2">
      <c r="A4" s="80"/>
    </row>
    <row r="5" spans="1:1" ht="51" customHeight="1" x14ac:dyDescent="0.2">
      <c r="A5" s="88" t="s">
        <v>152</v>
      </c>
    </row>
    <row r="6" spans="1:1" ht="99.75" customHeight="1" x14ac:dyDescent="0.2">
      <c r="A6" s="75" t="s">
        <v>189</v>
      </c>
    </row>
    <row r="7" spans="1:1" x14ac:dyDescent="0.2">
      <c r="A7" s="75"/>
    </row>
    <row r="8" spans="1:1" s="76" customFormat="1" ht="51" customHeight="1" x14ac:dyDescent="0.2">
      <c r="A8" s="89" t="s">
        <v>153</v>
      </c>
    </row>
    <row r="9" spans="1:1" ht="105.75" customHeight="1" x14ac:dyDescent="0.2">
      <c r="A9" s="77" t="s">
        <v>190</v>
      </c>
    </row>
    <row r="10" spans="1:1" x14ac:dyDescent="0.2">
      <c r="A10" s="75"/>
    </row>
    <row r="11" spans="1:1" s="5" customFormat="1" ht="30" x14ac:dyDescent="0.2">
      <c r="A11" s="90" t="s">
        <v>154</v>
      </c>
    </row>
    <row r="12" spans="1:1" ht="75.75" customHeight="1" x14ac:dyDescent="0.2">
      <c r="A12" s="80" t="s">
        <v>191</v>
      </c>
    </row>
    <row r="13" spans="1:1" x14ac:dyDescent="0.2">
      <c r="A13" s="80"/>
    </row>
    <row r="14" spans="1:1" s="5" customFormat="1" ht="31.5" customHeight="1" x14ac:dyDescent="0.2">
      <c r="A14" s="89" t="s">
        <v>155</v>
      </c>
    </row>
    <row r="15" spans="1:1" s="5" customFormat="1" ht="39.75" customHeight="1" x14ac:dyDescent="0.2">
      <c r="A15" s="77" t="s">
        <v>172</v>
      </c>
    </row>
    <row r="16" spans="1:1" ht="105" customHeight="1" x14ac:dyDescent="0.2">
      <c r="A16" s="77" t="s">
        <v>171</v>
      </c>
    </row>
    <row r="17" spans="1:1" ht="91.5" customHeight="1" x14ac:dyDescent="0.2">
      <c r="A17" s="77" t="s">
        <v>156</v>
      </c>
    </row>
    <row r="18" spans="1:1" ht="66.75" customHeight="1" x14ac:dyDescent="0.2">
      <c r="A18" s="77" t="s">
        <v>192</v>
      </c>
    </row>
    <row r="19" spans="1:1" x14ac:dyDescent="0.2">
      <c r="A19" s="80"/>
    </row>
    <row r="20" spans="1:1" ht="48.75" customHeight="1" x14ac:dyDescent="0.2">
      <c r="A20" s="90" t="s">
        <v>157</v>
      </c>
    </row>
    <row r="21" spans="1:1" s="5" customFormat="1" ht="62.25" customHeight="1" x14ac:dyDescent="0.2">
      <c r="A21" s="92" t="s">
        <v>193</v>
      </c>
    </row>
    <row r="22" spans="1:1" x14ac:dyDescent="0.2">
      <c r="A22" s="80"/>
    </row>
    <row r="23" spans="1:1" ht="30" x14ac:dyDescent="0.2">
      <c r="A23" s="89" t="s">
        <v>159</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2"/>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18" customHeight="1" x14ac:dyDescent="0.2">
      <c r="A43" s="83"/>
    </row>
    <row r="44" spans="1:1" ht="30.75" customHeight="1" x14ac:dyDescent="0.2">
      <c r="A44" s="83"/>
    </row>
    <row r="45" spans="1:1" ht="24.75" customHeight="1" x14ac:dyDescent="0.2"/>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9" fitToHeight="2" orientation="portrait" r:id="rId1"/>
  <headerFooter>
    <oddFooter>&amp;R&amp;9KAE-COVID-19 (V 20.04.2020)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Richard Fischer</cp:lastModifiedBy>
  <cp:lastPrinted>2020-04-21T18:34:10Z</cp:lastPrinted>
  <dcterms:created xsi:type="dcterms:W3CDTF">2020-03-18T11:14:54Z</dcterms:created>
  <dcterms:modified xsi:type="dcterms:W3CDTF">2020-05-11T06:56:26Z</dcterms:modified>
</cp:coreProperties>
</file>